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7110" windowHeight="6705" tabRatio="594" activeTab="1"/>
  </bookViews>
  <sheets>
    <sheet name="base-d" sheetId="93" r:id="rId1"/>
    <sheet name="Mouvements caisse" sheetId="42" r:id="rId2"/>
    <sheet name="pv-caisse" sheetId="94" r:id="rId3"/>
  </sheets>
  <externalReferences>
    <externalReference r:id="rId4"/>
    <externalReference r:id="rId5"/>
  </externalReferences>
  <definedNames>
    <definedName name="d">[1]donn!$E$8:$E$20</definedName>
    <definedName name="e">[1]donn!$E$8:$E$20</definedName>
    <definedName name="Fériés" localSheetId="0">'base-d'!$E$17:$E$20</definedName>
    <definedName name="Fériés">[2]donn!$E$8:$E$20</definedName>
    <definedName name="tablemois">'base-d'!$I$13:$K$21</definedName>
    <definedName name="_xlnm.Print_Area" localSheetId="1">'Mouvements caisse'!$B$5:$R$62</definedName>
  </definedNames>
  <calcPr calcId="124519"/>
</workbook>
</file>

<file path=xl/calcChain.xml><?xml version="1.0" encoding="utf-8"?>
<calcChain xmlns="http://schemas.openxmlformats.org/spreadsheetml/2006/main">
  <c r="I46" i="94"/>
  <c r="T26"/>
  <c r="T27"/>
  <c r="T28"/>
  <c r="T29"/>
  <c r="T30"/>
  <c r="T31"/>
  <c r="T32"/>
  <c r="T33"/>
  <c r="K11"/>
  <c r="K10"/>
  <c r="J69" i="42"/>
  <c r="J68"/>
  <c r="J67"/>
  <c r="J66"/>
  <c r="J65"/>
  <c r="L14" i="93"/>
  <c r="K9" i="94"/>
  <c r="I3"/>
  <c r="I4"/>
  <c r="I2"/>
  <c r="C4"/>
  <c r="C3"/>
  <c r="T38"/>
  <c r="T25"/>
  <c r="T24"/>
  <c r="T23"/>
  <c r="T22"/>
  <c r="T21"/>
  <c r="T20"/>
  <c r="T19"/>
  <c r="T18"/>
  <c r="T17"/>
  <c r="R17"/>
  <c r="R18" s="1"/>
  <c r="R19" s="1"/>
  <c r="R20" s="1"/>
  <c r="R21" s="1"/>
  <c r="Q11"/>
  <c r="Q10"/>
  <c r="C3" i="42"/>
  <c r="C4"/>
  <c r="C2"/>
  <c r="B3"/>
  <c r="B4"/>
  <c r="B2"/>
  <c r="E17" i="93"/>
  <c r="B6" i="42"/>
  <c r="B37" s="1"/>
  <c r="L15" i="93"/>
  <c r="L16"/>
  <c r="L17"/>
  <c r="L18"/>
  <c r="J12" s="1"/>
  <c r="O7" i="94" s="1"/>
  <c r="L19" i="93"/>
  <c r="L20"/>
  <c r="L21"/>
  <c r="K26"/>
  <c r="C49" i="42"/>
  <c r="B44"/>
  <c r="B45"/>
  <c r="B46"/>
  <c r="B47"/>
  <c r="B48"/>
  <c r="B56"/>
  <c r="B57"/>
  <c r="B58"/>
  <c r="B59"/>
  <c r="B55"/>
  <c r="D33"/>
  <c r="C33"/>
  <c r="F18"/>
  <c r="C18"/>
  <c r="E20" i="93"/>
  <c r="E18"/>
  <c r="E19"/>
  <c r="Q49" i="42"/>
  <c r="P49"/>
  <c r="O49"/>
  <c r="N49"/>
  <c r="M49"/>
  <c r="L49"/>
  <c r="K49"/>
  <c r="J49"/>
  <c r="I49"/>
  <c r="H49"/>
  <c r="G49"/>
  <c r="F49"/>
  <c r="E49"/>
  <c r="D49"/>
  <c r="B53"/>
  <c r="B52"/>
  <c r="B51"/>
  <c r="B43"/>
  <c r="B42"/>
  <c r="G18"/>
  <c r="D18"/>
  <c r="E18"/>
  <c r="E33"/>
  <c r="F33"/>
  <c r="G33"/>
  <c r="H18"/>
  <c r="H33"/>
  <c r="I18"/>
  <c r="I33"/>
  <c r="J18"/>
  <c r="J33"/>
  <c r="K18"/>
  <c r="K33"/>
  <c r="L18"/>
  <c r="L33"/>
  <c r="M18"/>
  <c r="M33"/>
  <c r="N18"/>
  <c r="N33"/>
  <c r="O18"/>
  <c r="O33"/>
  <c r="P18"/>
  <c r="P33"/>
  <c r="Q18"/>
  <c r="Q33"/>
  <c r="R18"/>
  <c r="R33"/>
  <c r="C60"/>
  <c r="D60"/>
  <c r="E60"/>
  <c r="F60"/>
  <c r="G60"/>
  <c r="H60"/>
  <c r="I60"/>
  <c r="J60"/>
  <c r="K60"/>
  <c r="L60"/>
  <c r="M60"/>
  <c r="N60"/>
  <c r="O60"/>
  <c r="P60"/>
  <c r="B54"/>
  <c r="Q60"/>
  <c r="R22" i="94" l="1"/>
  <c r="R23"/>
  <c r="R24" s="1"/>
  <c r="R25" s="1"/>
  <c r="R26" s="1"/>
  <c r="R27" s="1"/>
  <c r="R28" s="1"/>
  <c r="R29" s="1"/>
  <c r="R30" s="1"/>
  <c r="R31" s="1"/>
  <c r="R32" s="1"/>
  <c r="R33" s="1"/>
  <c r="M13"/>
  <c r="T34"/>
  <c r="T39" s="1"/>
  <c r="M14" s="1"/>
  <c r="C34" i="42"/>
  <c r="D9" s="1"/>
  <c r="D34" s="1"/>
  <c r="E9" s="1"/>
  <c r="E34" s="1"/>
  <c r="F9" s="1"/>
  <c r="F34" s="1"/>
  <c r="G9" s="1"/>
  <c r="G34" s="1"/>
  <c r="H9" s="1"/>
  <c r="H34" s="1"/>
  <c r="I9" s="1"/>
  <c r="I34" s="1"/>
  <c r="J9" s="1"/>
  <c r="J34" s="1"/>
  <c r="K9" s="1"/>
  <c r="K34" s="1"/>
  <c r="L9" s="1"/>
  <c r="L34" s="1"/>
  <c r="M9" s="1"/>
  <c r="M34" s="1"/>
  <c r="N9" s="1"/>
  <c r="N34" s="1"/>
  <c r="O9" s="1"/>
  <c r="O34" s="1"/>
  <c r="P9" s="1"/>
  <c r="P34" s="1"/>
  <c r="Q9" s="1"/>
  <c r="Q34" s="1"/>
  <c r="R9" s="1"/>
  <c r="R34" s="1"/>
  <c r="C40" s="1"/>
  <c r="C61" s="1"/>
  <c r="D40" s="1"/>
  <c r="D61" s="1"/>
  <c r="E40" s="1"/>
  <c r="E61" s="1"/>
  <c r="F40" s="1"/>
  <c r="F61" s="1"/>
  <c r="G40" s="1"/>
  <c r="G61" s="1"/>
  <c r="H40" s="1"/>
  <c r="H61" s="1"/>
  <c r="I40" s="1"/>
  <c r="I61" s="1"/>
  <c r="J40" s="1"/>
  <c r="J61" s="1"/>
  <c r="K40" s="1"/>
  <c r="K61" s="1"/>
  <c r="L40" s="1"/>
  <c r="L61" s="1"/>
  <c r="M40" s="1"/>
  <c r="M61" s="1"/>
  <c r="N40" s="1"/>
  <c r="N61" s="1"/>
  <c r="O40" s="1"/>
  <c r="O61" s="1"/>
  <c r="P40" s="1"/>
  <c r="P61" s="1"/>
  <c r="Q40" s="1"/>
  <c r="Q61" s="1"/>
  <c r="R49"/>
  <c r="B8"/>
  <c r="C6"/>
  <c r="C37" s="1"/>
  <c r="V14" i="94" l="1"/>
  <c r="T41"/>
  <c r="H9"/>
  <c r="C7" i="42"/>
  <c r="T42" i="94" l="1"/>
  <c r="D7" i="42"/>
  <c r="C8"/>
  <c r="D8" l="1"/>
  <c r="E7"/>
  <c r="F7" l="1"/>
  <c r="E8"/>
  <c r="G7" l="1"/>
  <c r="F8"/>
  <c r="H7" l="1"/>
  <c r="G8"/>
  <c r="I7" l="1"/>
  <c r="H8"/>
  <c r="J7" l="1"/>
  <c r="I8"/>
  <c r="J8" l="1"/>
  <c r="K7"/>
  <c r="K8" l="1"/>
  <c r="L7"/>
  <c r="L8" l="1"/>
  <c r="M7"/>
  <c r="N7" l="1"/>
  <c r="M8"/>
  <c r="O7" l="1"/>
  <c r="N8"/>
  <c r="O8" l="1"/>
  <c r="P7"/>
  <c r="Q7" l="1"/>
  <c r="P8"/>
  <c r="R7" l="1"/>
  <c r="Q8"/>
  <c r="C38" l="1"/>
  <c r="R8"/>
  <c r="C39" l="1"/>
  <c r="D38"/>
  <c r="E38" l="1"/>
  <c r="D39"/>
  <c r="E39" l="1"/>
  <c r="F38"/>
  <c r="G38" l="1"/>
  <c r="F39"/>
  <c r="H38" l="1"/>
  <c r="G39"/>
  <c r="H39" l="1"/>
  <c r="I38"/>
  <c r="I39" l="1"/>
  <c r="J38"/>
  <c r="J39" l="1"/>
  <c r="K38"/>
  <c r="L38" l="1"/>
  <c r="K39"/>
  <c r="M38" l="1"/>
  <c r="L39"/>
  <c r="N38" l="1"/>
  <c r="M39"/>
  <c r="N39" l="1"/>
  <c r="O38"/>
  <c r="O39" l="1"/>
  <c r="P38"/>
  <c r="Q38" l="1"/>
  <c r="Q39" s="1"/>
  <c r="P39"/>
</calcChain>
</file>

<file path=xl/comments1.xml><?xml version="1.0" encoding="utf-8"?>
<comments xmlns="http://schemas.openxmlformats.org/spreadsheetml/2006/main">
  <authors>
    <author>Kamel</author>
  </authors>
  <commentList>
    <comment ref="J12" authorId="0">
      <text>
        <r>
          <rPr>
            <i/>
            <sz val="8"/>
            <color indexed="81"/>
            <rFont val="Tahoma"/>
            <family val="2"/>
          </rPr>
          <t xml:space="preserve">Bensaifi Kamel:
</t>
        </r>
      </text>
    </comment>
  </commentList>
</comments>
</file>

<file path=xl/comments2.xml><?xml version="1.0" encoding="utf-8"?>
<comments xmlns="http://schemas.openxmlformats.org/spreadsheetml/2006/main">
  <authors>
    <author>Kamel</author>
  </authors>
  <commentList>
    <comment ref="M13" authorId="0">
      <text>
        <r>
          <rPr>
            <i/>
            <sz val="8"/>
            <color indexed="81"/>
            <rFont val="Tahoma"/>
            <family val="2"/>
          </rPr>
          <t xml:space="preserve">Bensaifi Kamel:
</t>
        </r>
      </text>
    </comment>
  </commentList>
</comments>
</file>

<file path=xl/sharedStrings.xml><?xml version="1.0" encoding="utf-8"?>
<sst xmlns="http://schemas.openxmlformats.org/spreadsheetml/2006/main" count="97" uniqueCount="71">
  <si>
    <t>RECETTES</t>
  </si>
  <si>
    <t>Prestations de services</t>
  </si>
  <si>
    <t>Ventes de produits</t>
  </si>
  <si>
    <t>Recettes journalières</t>
  </si>
  <si>
    <t>DEPENSES</t>
  </si>
  <si>
    <t>Dépenses journalières</t>
  </si>
  <si>
    <t xml:space="preserve">     </t>
  </si>
  <si>
    <t>Solde début de journée</t>
  </si>
  <si>
    <t>Solde fin de journée</t>
  </si>
  <si>
    <t>Jour de l'an</t>
  </si>
  <si>
    <t xml:space="preserve">Indiquer l'année… </t>
  </si>
  <si>
    <t>Fête des travailleurs</t>
  </si>
  <si>
    <t>Fête de l'indépendance</t>
  </si>
  <si>
    <t>déclenchement de la révolution</t>
  </si>
  <si>
    <t>Achats</t>
  </si>
  <si>
    <t>Charges</t>
  </si>
  <si>
    <t>Avance</t>
  </si>
  <si>
    <t>Salaires</t>
  </si>
  <si>
    <t>Autres</t>
  </si>
  <si>
    <t>Exceptionnelles</t>
  </si>
  <si>
    <t>Tableau des jours C &amp; P actualisés suivant l'année sélectionnée</t>
  </si>
  <si>
    <t>Indiquer   le mois</t>
  </si>
  <si>
    <t>MOIS</t>
  </si>
  <si>
    <t>SI(B40&gt;15000;+RECHERCHE(B40;'B-IRG'!A5:A48494;'B-IRG'!B5:B48494);0)</t>
  </si>
  <si>
    <t>RECHERCHE(I4;K5:K16;L5:L16)</t>
  </si>
  <si>
    <t xml:space="preserve"> Nom &amp; Prénom</t>
  </si>
  <si>
    <t>Activité</t>
  </si>
  <si>
    <t>Adresse</t>
  </si>
  <si>
    <t>FORUM DES COMPTABLES ALGERIENS</t>
  </si>
  <si>
    <t>ALGER</t>
  </si>
  <si>
    <t>COMPTABILITE</t>
  </si>
  <si>
    <t>PROCES VERBAL DE  VERIFICATION DE CAISSE</t>
  </si>
  <si>
    <t>Solde début  :</t>
  </si>
  <si>
    <t>DA</t>
  </si>
  <si>
    <t>Total Recettes période :</t>
  </si>
  <si>
    <t>Total Dépenses période :</t>
  </si>
  <si>
    <t>NOMBRES</t>
  </si>
  <si>
    <t>D E S I G N A T I O N S   DE  LA    M O N N A I E</t>
  </si>
  <si>
    <t>M O N T A N T S</t>
  </si>
  <si>
    <t xml:space="preserve">Billets de </t>
  </si>
  <si>
    <t>Pièces de</t>
  </si>
  <si>
    <t>T O T A L    E S P E C E   EN    C A I S S E</t>
  </si>
  <si>
    <t>Total Caisse Réelle B :……..…………………………….</t>
  </si>
  <si>
    <t>E  C  A  R  T</t>
  </si>
  <si>
    <t xml:space="preserve"> (  +  )</t>
  </si>
  <si>
    <t xml:space="preserve"> (  -  )</t>
  </si>
  <si>
    <t xml:space="preserve">LE CAISSIER </t>
  </si>
  <si>
    <t>LE  VERIFICATEUR</t>
  </si>
  <si>
    <t>LE  CHEF DE SCE</t>
  </si>
  <si>
    <t>Arrêtée à fin</t>
  </si>
  <si>
    <t>1° QUINZAINE</t>
  </si>
  <si>
    <t>2° QUINZAINE</t>
  </si>
  <si>
    <t xml:space="preserve">Solde début du mois </t>
  </si>
  <si>
    <t>Cumule recette mois</t>
  </si>
  <si>
    <t>Cumule dépense mois</t>
  </si>
  <si>
    <t>Vérif</t>
  </si>
  <si>
    <t>Solde Physique (Espèces) B :</t>
  </si>
  <si>
    <t>Solde Théorique (Selon brouillard)  A :</t>
  </si>
  <si>
    <t>02</t>
  </si>
  <si>
    <t>03</t>
  </si>
  <si>
    <t>Bons de caisse : Avance Sce Approv</t>
  </si>
  <si>
    <t>Extra-comptable</t>
  </si>
  <si>
    <t>Bons de caisse : Avance Sce MGX</t>
  </si>
  <si>
    <t>01</t>
  </si>
  <si>
    <t>T O T A L    Décaissement    Extra-comptable</t>
  </si>
  <si>
    <t>Bons de caisse : Avance Frais Mission</t>
  </si>
  <si>
    <t>Diff</t>
  </si>
  <si>
    <t>Détails de l’écart :</t>
  </si>
  <si>
    <t>.1 Bons/Avoirs</t>
  </si>
  <si>
    <t>. 2 Pertes</t>
  </si>
  <si>
    <t>. 3 Gains</t>
  </si>
</sst>
</file>

<file path=xl/styles.xml><?xml version="1.0" encoding="utf-8"?>
<styleSheet xmlns="http://schemas.openxmlformats.org/spreadsheetml/2006/main">
  <numFmts count="10">
    <numFmt numFmtId="43" formatCode="_-* #,##0.00\ _€_-;\-* #,##0.00\ _€_-;_-* &quot;-&quot;??\ _€_-;_-@_-"/>
    <numFmt numFmtId="164" formatCode="[$-F800]dddd\,\ mmmm\ dd\,\ yyyy"/>
    <numFmt numFmtId="165" formatCode="mmmm"/>
    <numFmt numFmtId="166" formatCode="d"/>
    <numFmt numFmtId="167" formatCode="ddd"/>
    <numFmt numFmtId="168" formatCode="dddd\ dd\ mmmm\ yyyy"/>
    <numFmt numFmtId="169" formatCode="dddd"/>
    <numFmt numFmtId="170" formatCode="mmmm\ yy"/>
    <numFmt numFmtId="171" formatCode="dd/mm/yy;@"/>
    <numFmt numFmtId="172" formatCode="[$-40C]mmmm\-yy;@"/>
  </numFmts>
  <fonts count="35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color indexed="10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Times New Roman"/>
      <family val="1"/>
    </font>
    <font>
      <b/>
      <sz val="11"/>
      <name val="Arial"/>
      <family val="2"/>
    </font>
    <font>
      <b/>
      <u/>
      <sz val="12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b/>
      <sz val="26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rgb="FF00FF00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Arial"/>
      <family val="2"/>
    </font>
    <font>
      <b/>
      <sz val="8"/>
      <color theme="4" tint="0.79998168889431442"/>
      <name val="Arial"/>
      <family val="2"/>
    </font>
    <font>
      <b/>
      <sz val="12"/>
      <color theme="0"/>
      <name val="Arial"/>
      <family val="2"/>
    </font>
    <font>
      <b/>
      <i/>
      <sz val="12"/>
      <color theme="0"/>
      <name val="Arial"/>
      <family val="2"/>
    </font>
    <font>
      <sz val="16"/>
      <color theme="1"/>
      <name val="Arial"/>
      <family val="2"/>
    </font>
    <font>
      <b/>
      <sz val="24"/>
      <color theme="1"/>
      <name val="Arial"/>
      <family val="2"/>
    </font>
    <font>
      <b/>
      <sz val="10"/>
      <color theme="1" tint="4.9989318521683403E-2"/>
      <name val="Arial"/>
      <family val="2"/>
    </font>
    <font>
      <b/>
      <sz val="10"/>
      <color theme="3"/>
      <name val="Arial"/>
      <family val="2"/>
    </font>
    <font>
      <b/>
      <sz val="10"/>
      <color rgb="FFFF0000"/>
      <name val="Arial"/>
      <family val="2"/>
    </font>
    <font>
      <i/>
      <sz val="9"/>
      <name val="Arial"/>
      <family val="2"/>
    </font>
    <font>
      <i/>
      <sz val="10"/>
      <color theme="1" tint="4.9989318521683403E-2"/>
      <name val="Arial"/>
      <family val="2"/>
    </font>
    <font>
      <i/>
      <sz val="10"/>
      <color rgb="FFFF0000"/>
      <name val="Arial"/>
      <family val="2"/>
    </font>
    <font>
      <i/>
      <sz val="12"/>
      <color indexed="10"/>
      <name val="Arial"/>
      <family val="2"/>
    </font>
    <font>
      <i/>
      <sz val="8"/>
      <color indexed="8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/>
      <right style="medium">
        <color indexed="10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rgb="FFFF0000"/>
      </left>
      <right style="hair">
        <color indexed="64"/>
      </right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7" fillId="0" borderId="0"/>
    <xf numFmtId="0" fontId="8" fillId="0" borderId="0"/>
    <xf numFmtId="0" fontId="1" fillId="0" borderId="0"/>
  </cellStyleXfs>
  <cellXfs count="250">
    <xf numFmtId="0" fontId="0" fillId="0" borderId="0" xfId="0"/>
    <xf numFmtId="0" fontId="4" fillId="0" borderId="0" xfId="3" applyFont="1" applyProtection="1">
      <protection locked="0" hidden="1"/>
    </xf>
    <xf numFmtId="14" fontId="4" fillId="0" borderId="0" xfId="3" applyNumberFormat="1" applyFont="1" applyAlignment="1" applyProtection="1">
      <alignment horizontal="center"/>
      <protection locked="0" hidden="1"/>
    </xf>
    <xf numFmtId="166" fontId="4" fillId="0" borderId="0" xfId="3" applyNumberFormat="1" applyFont="1" applyProtection="1">
      <protection locked="0" hidden="1"/>
    </xf>
    <xf numFmtId="0" fontId="22" fillId="7" borderId="0" xfId="3" applyFont="1" applyFill="1" applyAlignment="1" applyProtection="1">
      <alignment vertical="top"/>
      <protection locked="0" hidden="1"/>
    </xf>
    <xf numFmtId="0" fontId="4" fillId="7" borderId="0" xfId="3" applyFont="1" applyFill="1" applyAlignment="1" applyProtection="1">
      <alignment vertical="top"/>
      <protection locked="0" hidden="1"/>
    </xf>
    <xf numFmtId="0" fontId="6" fillId="0" borderId="0" xfId="3" applyFont="1" applyAlignment="1" applyProtection="1">
      <alignment horizontal="left" vertical="center" indent="3"/>
      <protection locked="0" hidden="1"/>
    </xf>
    <xf numFmtId="0" fontId="6" fillId="0" borderId="0" xfId="3" applyFont="1" applyAlignment="1" applyProtection="1">
      <alignment vertical="center"/>
      <protection locked="0" hidden="1"/>
    </xf>
    <xf numFmtId="0" fontId="22" fillId="7" borderId="0" xfId="3" applyFont="1" applyFill="1" applyProtection="1">
      <protection locked="0" hidden="1"/>
    </xf>
    <xf numFmtId="0" fontId="19" fillId="4" borderId="0" xfId="3" applyFont="1" applyFill="1" applyProtection="1">
      <protection locked="0" hidden="1"/>
    </xf>
    <xf numFmtId="0" fontId="21" fillId="6" borderId="25" xfId="3" applyFont="1" applyFill="1" applyBorder="1" applyAlignment="1" applyProtection="1">
      <alignment horizontal="center" vertical="center"/>
      <protection locked="0" hidden="1"/>
    </xf>
    <xf numFmtId="0" fontId="19" fillId="4" borderId="0" xfId="3" applyFont="1" applyFill="1" applyAlignment="1" applyProtection="1">
      <alignment horizontal="center"/>
      <protection locked="0" hidden="1"/>
    </xf>
    <xf numFmtId="0" fontId="6" fillId="0" borderId="0" xfId="3" applyFont="1" applyAlignment="1" applyProtection="1">
      <alignment horizontal="left" vertical="center" indent="1"/>
      <protection locked="0" hidden="1"/>
    </xf>
    <xf numFmtId="0" fontId="4" fillId="0" borderId="0" xfId="3" applyNumberFormat="1" applyFont="1" applyProtection="1">
      <protection locked="0" hidden="1"/>
    </xf>
    <xf numFmtId="165" fontId="3" fillId="0" borderId="0" xfId="3" applyNumberFormat="1" applyFont="1" applyFill="1" applyBorder="1" applyAlignment="1" applyProtection="1">
      <alignment vertical="center"/>
      <protection locked="0" hidden="1"/>
    </xf>
    <xf numFmtId="0" fontId="3" fillId="0" borderId="0" xfId="3" applyNumberFormat="1" applyFont="1" applyFill="1" applyBorder="1" applyAlignment="1" applyProtection="1">
      <alignment horizontal="center" vertical="center"/>
      <protection locked="0" hidden="1"/>
    </xf>
    <xf numFmtId="170" fontId="4" fillId="0" borderId="0" xfId="3" applyNumberFormat="1" applyFont="1" applyAlignment="1" applyProtection="1">
      <alignment horizontal="center"/>
      <protection locked="0" hidden="1"/>
    </xf>
    <xf numFmtId="166" fontId="4" fillId="0" borderId="0" xfId="3" applyNumberFormat="1" applyFont="1" applyFill="1" applyBorder="1" applyAlignment="1" applyProtection="1">
      <alignment horizontal="center"/>
      <protection locked="0" hidden="1"/>
    </xf>
    <xf numFmtId="14" fontId="4" fillId="0" borderId="0" xfId="5" applyNumberFormat="1" applyFont="1" applyFill="1" applyBorder="1" applyAlignment="1" applyProtection="1">
      <alignment horizontal="center"/>
      <protection locked="0" hidden="1"/>
    </xf>
    <xf numFmtId="0" fontId="4" fillId="0" borderId="0" xfId="5" applyNumberFormat="1" applyFont="1" applyFill="1" applyBorder="1" applyAlignment="1" applyProtection="1">
      <alignment horizontal="center"/>
      <protection locked="0" hidden="1"/>
    </xf>
    <xf numFmtId="0" fontId="4" fillId="0" borderId="0" xfId="3" applyNumberFormat="1" applyFont="1" applyFill="1" applyBorder="1" applyProtection="1">
      <protection locked="0" hidden="1"/>
    </xf>
    <xf numFmtId="0" fontId="4" fillId="0" borderId="0" xfId="3" applyFont="1" applyFill="1" applyBorder="1" applyProtection="1">
      <protection locked="0" hidden="1"/>
    </xf>
    <xf numFmtId="0" fontId="4" fillId="0" borderId="49" xfId="3" applyFont="1" applyFill="1" applyBorder="1" applyProtection="1">
      <protection locked="0" hidden="1"/>
    </xf>
    <xf numFmtId="168" fontId="8" fillId="0" borderId="93" xfId="4" applyNumberFormat="1" applyFont="1" applyFill="1" applyBorder="1" applyProtection="1">
      <protection locked="0" hidden="1"/>
    </xf>
    <xf numFmtId="0" fontId="4" fillId="0" borderId="86" xfId="3" applyFont="1" applyFill="1" applyBorder="1" applyProtection="1">
      <protection locked="0" hidden="1"/>
    </xf>
    <xf numFmtId="164" fontId="9" fillId="0" borderId="93" xfId="4" applyNumberFormat="1" applyFont="1" applyFill="1" applyBorder="1" applyProtection="1">
      <protection locked="0" hidden="1"/>
    </xf>
    <xf numFmtId="167" fontId="4" fillId="0" borderId="0" xfId="5" applyNumberFormat="1" applyFont="1" applyFill="1" applyBorder="1" applyProtection="1">
      <protection locked="0" hidden="1"/>
    </xf>
    <xf numFmtId="166" fontId="4" fillId="0" borderId="0" xfId="3" applyNumberFormat="1" applyFont="1" applyFill="1" applyBorder="1" applyProtection="1">
      <protection locked="0" hidden="1"/>
    </xf>
    <xf numFmtId="169" fontId="4" fillId="0" borderId="0" xfId="3" applyNumberFormat="1" applyFont="1" applyFill="1" applyBorder="1" applyAlignment="1" applyProtection="1">
      <alignment horizontal="left"/>
      <protection locked="0" hidden="1"/>
    </xf>
    <xf numFmtId="14" fontId="4" fillId="0" borderId="0" xfId="3" applyNumberFormat="1" applyFont="1" applyFill="1" applyBorder="1" applyAlignment="1" applyProtection="1">
      <alignment horizontal="center"/>
      <protection locked="0" hidden="1"/>
    </xf>
    <xf numFmtId="0" fontId="4" fillId="0" borderId="0" xfId="3" applyFont="1" applyBorder="1" applyProtection="1">
      <protection locked="0" hidden="1"/>
    </xf>
    <xf numFmtId="14" fontId="4" fillId="0" borderId="0" xfId="3" applyNumberFormat="1" applyFont="1" applyBorder="1" applyAlignment="1" applyProtection="1">
      <alignment horizontal="center"/>
      <protection locked="0" hidden="1"/>
    </xf>
    <xf numFmtId="166" fontId="4" fillId="0" borderId="0" xfId="3" applyNumberFormat="1" applyFont="1" applyBorder="1" applyProtection="1">
      <protection locked="0" hidden="1"/>
    </xf>
    <xf numFmtId="170" fontId="20" fillId="4" borderId="25" xfId="3" applyNumberFormat="1" applyFont="1" applyFill="1" applyBorder="1" applyAlignment="1" applyProtection="1">
      <alignment horizontal="center" vertical="center"/>
      <protection hidden="1"/>
    </xf>
    <xf numFmtId="4" fontId="0" fillId="0" borderId="0" xfId="0" applyNumberFormat="1" applyAlignment="1" applyProtection="1">
      <alignment shrinkToFit="1"/>
      <protection locked="0" hidden="1"/>
    </xf>
    <xf numFmtId="0" fontId="0" fillId="0" borderId="0" xfId="0" applyAlignment="1" applyProtection="1">
      <alignment shrinkToFit="1"/>
      <protection locked="0" hidden="1"/>
    </xf>
    <xf numFmtId="1" fontId="0" fillId="0" borderId="0" xfId="0" applyNumberFormat="1" applyAlignment="1" applyProtection="1">
      <alignment horizontal="center" shrinkToFit="1"/>
      <protection locked="0" hidden="1"/>
    </xf>
    <xf numFmtId="166" fontId="0" fillId="5" borderId="22" xfId="0" applyNumberFormat="1" applyFill="1" applyBorder="1" applyAlignment="1" applyProtection="1">
      <alignment horizontal="center" shrinkToFit="1"/>
      <protection locked="0" hidden="1"/>
    </xf>
    <xf numFmtId="166" fontId="0" fillId="5" borderId="23" xfId="0" applyNumberFormat="1" applyFill="1" applyBorder="1" applyAlignment="1" applyProtection="1">
      <alignment horizontal="center" shrinkToFit="1"/>
      <protection locked="0" hidden="1"/>
    </xf>
    <xf numFmtId="166" fontId="0" fillId="5" borderId="24" xfId="0" applyNumberFormat="1" applyFill="1" applyBorder="1" applyAlignment="1" applyProtection="1">
      <alignment horizontal="center" shrinkToFit="1"/>
      <protection locked="0" hidden="1"/>
    </xf>
    <xf numFmtId="1" fontId="4" fillId="0" borderId="0" xfId="0" applyNumberFormat="1" applyFont="1" applyFill="1" applyBorder="1" applyAlignment="1" applyProtection="1">
      <alignment horizontal="center" vertical="center" shrinkToFit="1"/>
      <protection locked="0" hidden="1"/>
    </xf>
    <xf numFmtId="170" fontId="23" fillId="8" borderId="16" xfId="3" applyNumberFormat="1" applyFont="1" applyFill="1" applyBorder="1" applyAlignment="1" applyProtection="1">
      <alignment horizontal="center" vertical="center" shrinkToFit="1"/>
      <protection locked="0" hidden="1"/>
    </xf>
    <xf numFmtId="167" fontId="4" fillId="0" borderId="5" xfId="0" applyNumberFormat="1" applyFont="1" applyFill="1" applyBorder="1" applyAlignment="1" applyProtection="1">
      <alignment horizontal="center" vertical="center" shrinkToFit="1"/>
      <protection locked="0" hidden="1"/>
    </xf>
    <xf numFmtId="167" fontId="4" fillId="0" borderId="6" xfId="0" applyNumberFormat="1" applyFont="1" applyFill="1" applyBorder="1" applyAlignment="1" applyProtection="1">
      <alignment horizontal="center" vertical="center" shrinkToFit="1"/>
      <protection locked="0" hidden="1"/>
    </xf>
    <xf numFmtId="167" fontId="4" fillId="0" borderId="7" xfId="0" applyNumberFormat="1" applyFont="1" applyFill="1" applyBorder="1" applyAlignment="1" applyProtection="1">
      <alignment horizontal="center" vertical="center" shrinkToFit="1"/>
      <protection locked="0" hidden="1"/>
    </xf>
    <xf numFmtId="4" fontId="4" fillId="0" borderId="0" xfId="0" applyNumberFormat="1" applyFont="1" applyFill="1" applyBorder="1" applyAlignment="1" applyProtection="1">
      <alignment shrinkToFit="1"/>
      <protection locked="0" hidden="1"/>
    </xf>
    <xf numFmtId="49" fontId="4" fillId="2" borderId="1" xfId="0" applyNumberFormat="1" applyFont="1" applyFill="1" applyBorder="1" applyAlignment="1" applyProtection="1">
      <alignment shrinkToFit="1"/>
      <protection locked="0" hidden="1"/>
    </xf>
    <xf numFmtId="4" fontId="4" fillId="2" borderId="2" xfId="0" applyNumberFormat="1" applyFont="1" applyFill="1" applyBorder="1" applyAlignment="1" applyProtection="1">
      <alignment horizontal="center" vertical="center" shrinkToFit="1"/>
      <protection locked="0" hidden="1"/>
    </xf>
    <xf numFmtId="4" fontId="4" fillId="2" borderId="3" xfId="0" applyNumberFormat="1" applyFont="1" applyFill="1" applyBorder="1" applyAlignment="1" applyProtection="1">
      <alignment horizontal="right" vertical="center" shrinkToFit="1"/>
      <protection locked="0" hidden="1"/>
    </xf>
    <xf numFmtId="4" fontId="4" fillId="2" borderId="4" xfId="0" applyNumberFormat="1" applyFont="1" applyFill="1" applyBorder="1" applyAlignment="1" applyProtection="1">
      <alignment horizontal="right" vertical="center" shrinkToFit="1"/>
      <protection locked="0" hidden="1"/>
    </xf>
    <xf numFmtId="49" fontId="24" fillId="4" borderId="8" xfId="0" applyNumberFormat="1" applyFont="1" applyFill="1" applyBorder="1" applyAlignment="1" applyProtection="1">
      <alignment horizontal="left" shrinkToFit="1"/>
      <protection locked="0" hidden="1"/>
    </xf>
    <xf numFmtId="4" fontId="16" fillId="4" borderId="9" xfId="0" applyNumberFormat="1" applyFont="1" applyFill="1" applyBorder="1" applyAlignment="1" applyProtection="1">
      <alignment horizontal="center" vertical="center" shrinkToFit="1"/>
      <protection locked="0" hidden="1"/>
    </xf>
    <xf numFmtId="4" fontId="16" fillId="4" borderId="10" xfId="0" applyNumberFormat="1" applyFont="1" applyFill="1" applyBorder="1" applyAlignment="1" applyProtection="1">
      <alignment horizontal="center" vertical="center" shrinkToFit="1"/>
      <protection locked="0" hidden="1"/>
    </xf>
    <xf numFmtId="4" fontId="16" fillId="4" borderId="10" xfId="0" applyNumberFormat="1" applyFont="1" applyFill="1" applyBorder="1" applyAlignment="1" applyProtection="1">
      <alignment shrinkToFit="1"/>
      <protection locked="0" hidden="1"/>
    </xf>
    <xf numFmtId="4" fontId="16" fillId="4" borderId="11" xfId="0" applyNumberFormat="1" applyFont="1" applyFill="1" applyBorder="1" applyAlignment="1" applyProtection="1">
      <alignment shrinkToFit="1"/>
      <protection locked="0" hidden="1"/>
    </xf>
    <xf numFmtId="49" fontId="4" fillId="0" borderId="8" xfId="0" applyNumberFormat="1" applyFont="1" applyBorder="1" applyAlignment="1" applyProtection="1">
      <alignment shrinkToFit="1"/>
      <protection locked="0" hidden="1"/>
    </xf>
    <xf numFmtId="4" fontId="4" fillId="0" borderId="9" xfId="0" applyNumberFormat="1" applyFont="1" applyFill="1" applyBorder="1" applyAlignment="1" applyProtection="1">
      <alignment shrinkToFit="1"/>
      <protection locked="0" hidden="1"/>
    </xf>
    <xf numFmtId="4" fontId="4" fillId="0" borderId="86" xfId="0" applyNumberFormat="1" applyFont="1" applyFill="1" applyBorder="1" applyAlignment="1" applyProtection="1">
      <alignment shrinkToFit="1"/>
      <protection locked="0" hidden="1"/>
    </xf>
    <xf numFmtId="4" fontId="4" fillId="0" borderId="10" xfId="0" applyNumberFormat="1" applyFont="1" applyFill="1" applyBorder="1" applyAlignment="1" applyProtection="1">
      <alignment shrinkToFit="1"/>
      <protection locked="0" hidden="1"/>
    </xf>
    <xf numFmtId="4" fontId="4" fillId="0" borderId="11" xfId="0" applyNumberFormat="1" applyFont="1" applyFill="1" applyBorder="1" applyAlignment="1" applyProtection="1">
      <alignment shrinkToFit="1"/>
      <protection locked="0" hidden="1"/>
    </xf>
    <xf numFmtId="49" fontId="4" fillId="0" borderId="8" xfId="0" applyNumberFormat="1" applyFont="1" applyBorder="1" applyAlignment="1" applyProtection="1">
      <alignment horizontal="left" shrinkToFit="1"/>
      <protection locked="0" hidden="1"/>
    </xf>
    <xf numFmtId="49" fontId="24" fillId="9" borderId="8" xfId="0" applyNumberFormat="1" applyFont="1" applyFill="1" applyBorder="1" applyAlignment="1" applyProtection="1">
      <alignment shrinkToFit="1"/>
      <protection locked="0" hidden="1"/>
    </xf>
    <xf numFmtId="4" fontId="4" fillId="9" borderId="9" xfId="0" applyNumberFormat="1" applyFont="1" applyFill="1" applyBorder="1" applyAlignment="1" applyProtection="1">
      <alignment horizontal="center" vertical="center" shrinkToFit="1"/>
      <protection locked="0" hidden="1"/>
    </xf>
    <xf numFmtId="4" fontId="4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4" fontId="4" fillId="9" borderId="10" xfId="0" applyNumberFormat="1" applyFont="1" applyFill="1" applyBorder="1" applyAlignment="1" applyProtection="1">
      <alignment shrinkToFit="1"/>
      <protection locked="0" hidden="1"/>
    </xf>
    <xf numFmtId="4" fontId="4" fillId="9" borderId="11" xfId="0" applyNumberFormat="1" applyFont="1" applyFill="1" applyBorder="1" applyAlignment="1" applyProtection="1">
      <alignment shrinkToFit="1"/>
      <protection locked="0" hidden="1"/>
    </xf>
    <xf numFmtId="49" fontId="3" fillId="2" borderId="12" xfId="0" applyNumberFormat="1" applyFont="1" applyFill="1" applyBorder="1" applyAlignment="1" applyProtection="1">
      <alignment shrinkToFit="1"/>
      <protection locked="0" hidden="1"/>
    </xf>
    <xf numFmtId="4" fontId="4" fillId="2" borderId="13" xfId="0" applyNumberFormat="1" applyFont="1" applyFill="1" applyBorder="1" applyAlignment="1" applyProtection="1">
      <alignment shrinkToFit="1"/>
      <protection locked="0" hidden="1"/>
    </xf>
    <xf numFmtId="4" fontId="4" fillId="2" borderId="14" xfId="0" applyNumberFormat="1" applyFont="1" applyFill="1" applyBorder="1" applyAlignment="1" applyProtection="1">
      <alignment shrinkToFit="1"/>
      <protection locked="0" hidden="1"/>
    </xf>
    <xf numFmtId="4" fontId="4" fillId="2" borderId="15" xfId="0" applyNumberFormat="1" applyFont="1" applyFill="1" applyBorder="1" applyAlignment="1" applyProtection="1">
      <alignment shrinkToFit="1"/>
      <protection locked="0" hidden="1"/>
    </xf>
    <xf numFmtId="49" fontId="4" fillId="3" borderId="8" xfId="0" applyNumberFormat="1" applyFont="1" applyFill="1" applyBorder="1" applyAlignment="1" applyProtection="1">
      <alignment shrinkToFit="1"/>
      <protection locked="0" hidden="1"/>
    </xf>
    <xf numFmtId="4" fontId="4" fillId="3" borderId="9" xfId="0" applyNumberFormat="1" applyFont="1" applyFill="1" applyBorder="1" applyAlignment="1" applyProtection="1">
      <alignment shrinkToFit="1"/>
      <protection locked="0" hidden="1"/>
    </xf>
    <xf numFmtId="4" fontId="4" fillId="3" borderId="10" xfId="0" applyNumberFormat="1" applyFont="1" applyFill="1" applyBorder="1" applyAlignment="1" applyProtection="1">
      <alignment shrinkToFit="1"/>
      <protection locked="0" hidden="1"/>
    </xf>
    <xf numFmtId="4" fontId="4" fillId="3" borderId="11" xfId="0" applyNumberFormat="1" applyFont="1" applyFill="1" applyBorder="1" applyAlignment="1" applyProtection="1">
      <alignment shrinkToFit="1"/>
      <protection locked="0" hidden="1"/>
    </xf>
    <xf numFmtId="49" fontId="4" fillId="3" borderId="12" xfId="0" applyNumberFormat="1" applyFont="1" applyFill="1" applyBorder="1" applyAlignment="1" applyProtection="1">
      <alignment shrinkToFit="1"/>
      <protection locked="0" hidden="1"/>
    </xf>
    <xf numFmtId="4" fontId="4" fillId="3" borderId="26" xfId="0" applyNumberFormat="1" applyFont="1" applyFill="1" applyBorder="1" applyAlignment="1" applyProtection="1">
      <alignment shrinkToFit="1"/>
      <protection locked="0" hidden="1"/>
    </xf>
    <xf numFmtId="4" fontId="4" fillId="3" borderId="27" xfId="0" applyNumberFormat="1" applyFont="1" applyFill="1" applyBorder="1" applyAlignment="1" applyProtection="1">
      <alignment shrinkToFit="1"/>
      <protection locked="0" hidden="1"/>
    </xf>
    <xf numFmtId="4" fontId="4" fillId="3" borderId="28" xfId="0" applyNumberFormat="1" applyFont="1" applyFill="1" applyBorder="1" applyAlignment="1" applyProtection="1">
      <alignment shrinkToFit="1"/>
      <protection locked="0" hidden="1"/>
    </xf>
    <xf numFmtId="49" fontId="4" fillId="0" borderId="0" xfId="0" applyNumberFormat="1" applyFont="1" applyAlignment="1" applyProtection="1">
      <alignment shrinkToFit="1"/>
      <protection locked="0" hidden="1"/>
    </xf>
    <xf numFmtId="166" fontId="0" fillId="5" borderId="77" xfId="0" applyNumberFormat="1" applyFill="1" applyBorder="1" applyAlignment="1" applyProtection="1">
      <alignment horizontal="center" shrinkToFit="1"/>
      <protection locked="0" hidden="1"/>
    </xf>
    <xf numFmtId="49" fontId="4" fillId="0" borderId="0" xfId="0" applyNumberFormat="1" applyFont="1" applyAlignment="1" applyProtection="1">
      <alignment horizontal="center" shrinkToFit="1"/>
      <protection locked="0" hidden="1"/>
    </xf>
    <xf numFmtId="49" fontId="4" fillId="0" borderId="16" xfId="0" applyNumberFormat="1" applyFont="1" applyBorder="1" applyAlignment="1" applyProtection="1">
      <alignment horizontal="center" vertical="center" shrinkToFit="1"/>
      <protection locked="0" hidden="1"/>
    </xf>
    <xf numFmtId="4" fontId="4" fillId="0" borderId="0" xfId="0" applyNumberFormat="1" applyFont="1" applyAlignment="1" applyProtection="1">
      <alignment shrinkToFit="1"/>
      <protection locked="0" hidden="1"/>
    </xf>
    <xf numFmtId="49" fontId="4" fillId="2" borderId="17" xfId="0" applyNumberFormat="1" applyFont="1" applyFill="1" applyBorder="1" applyAlignment="1" applyProtection="1">
      <alignment shrinkToFit="1"/>
      <protection locked="0" hidden="1"/>
    </xf>
    <xf numFmtId="4" fontId="4" fillId="2" borderId="2" xfId="0" applyNumberFormat="1" applyFont="1" applyFill="1" applyBorder="1" applyAlignment="1" applyProtection="1">
      <alignment shrinkToFit="1"/>
      <protection locked="0" hidden="1"/>
    </xf>
    <xf numFmtId="4" fontId="4" fillId="2" borderId="3" xfId="0" applyNumberFormat="1" applyFont="1" applyFill="1" applyBorder="1" applyAlignment="1" applyProtection="1">
      <alignment shrinkToFit="1"/>
      <protection locked="0" hidden="1"/>
    </xf>
    <xf numFmtId="4" fontId="4" fillId="2" borderId="4" xfId="0" applyNumberFormat="1" applyFont="1" applyFill="1" applyBorder="1" applyAlignment="1" applyProtection="1">
      <alignment shrinkToFit="1"/>
      <protection locked="0" hidden="1"/>
    </xf>
    <xf numFmtId="4" fontId="4" fillId="2" borderId="18" xfId="0" applyNumberFormat="1" applyFont="1" applyFill="1" applyBorder="1" applyAlignment="1" applyProtection="1">
      <alignment shrinkToFit="1"/>
      <protection locked="0" hidden="1"/>
    </xf>
    <xf numFmtId="0" fontId="4" fillId="0" borderId="19" xfId="0" applyNumberFormat="1" applyFont="1" applyBorder="1" applyAlignment="1" applyProtection="1">
      <alignment shrinkToFit="1"/>
      <protection locked="0" hidden="1"/>
    </xf>
    <xf numFmtId="4" fontId="4" fillId="0" borderId="19" xfId="0" applyNumberFormat="1" applyFont="1" applyBorder="1" applyAlignment="1" applyProtection="1">
      <alignment shrinkToFit="1"/>
      <protection locked="0" hidden="1"/>
    </xf>
    <xf numFmtId="4" fontId="4" fillId="0" borderId="20" xfId="0" applyNumberFormat="1" applyFont="1" applyFill="1" applyBorder="1" applyAlignment="1" applyProtection="1">
      <alignment shrinkToFit="1"/>
      <protection locked="0" hidden="1"/>
    </xf>
    <xf numFmtId="4" fontId="4" fillId="0" borderId="20" xfId="0" applyNumberFormat="1" applyFont="1" applyBorder="1" applyAlignment="1" applyProtection="1">
      <alignment shrinkToFit="1"/>
      <protection locked="0" hidden="1"/>
    </xf>
    <xf numFmtId="49" fontId="3" fillId="2" borderId="21" xfId="0" applyNumberFormat="1" applyFont="1" applyFill="1" applyBorder="1" applyAlignment="1" applyProtection="1">
      <alignment shrinkToFit="1"/>
      <protection locked="0" hidden="1"/>
    </xf>
    <xf numFmtId="4" fontId="4" fillId="3" borderId="19" xfId="0" applyNumberFormat="1" applyFont="1" applyFill="1" applyBorder="1" applyAlignment="1" applyProtection="1">
      <alignment shrinkToFit="1"/>
      <protection locked="0" hidden="1"/>
    </xf>
    <xf numFmtId="4" fontId="4" fillId="3" borderId="13" xfId="0" applyNumberFormat="1" applyFont="1" applyFill="1" applyBorder="1" applyAlignment="1" applyProtection="1">
      <alignment shrinkToFit="1"/>
      <protection locked="0" hidden="1"/>
    </xf>
    <xf numFmtId="4" fontId="4" fillId="3" borderId="14" xfId="0" applyNumberFormat="1" applyFont="1" applyFill="1" applyBorder="1" applyAlignment="1" applyProtection="1">
      <alignment shrinkToFit="1"/>
      <protection locked="0" hidden="1"/>
    </xf>
    <xf numFmtId="4" fontId="4" fillId="3" borderId="21" xfId="0" applyNumberFormat="1" applyFont="1" applyFill="1" applyBorder="1" applyAlignment="1" applyProtection="1">
      <alignment shrinkToFit="1"/>
      <protection locked="0" hidden="1"/>
    </xf>
    <xf numFmtId="4" fontId="15" fillId="0" borderId="0" xfId="0" applyNumberFormat="1" applyFont="1" applyAlignment="1" applyProtection="1">
      <alignment vertical="center" textRotation="180" shrinkToFit="1"/>
      <protection locked="0" hidden="1"/>
    </xf>
    <xf numFmtId="165" fontId="3" fillId="0" borderId="0" xfId="0" applyNumberFormat="1" applyFont="1" applyAlignment="1" applyProtection="1">
      <alignment horizontal="left" shrinkToFit="1"/>
      <protection locked="0" hidden="1"/>
    </xf>
    <xf numFmtId="0" fontId="0" fillId="0" borderId="0" xfId="0" applyAlignment="1" applyProtection="1">
      <alignment shrinkToFit="1"/>
      <protection hidden="1"/>
    </xf>
    <xf numFmtId="4" fontId="0" fillId="0" borderId="0" xfId="0" applyNumberFormat="1" applyAlignment="1" applyProtection="1">
      <alignment shrinkToFit="1"/>
      <protection hidden="1"/>
    </xf>
    <xf numFmtId="1" fontId="0" fillId="0" borderId="0" xfId="0" applyNumberFormat="1" applyAlignment="1" applyProtection="1">
      <alignment horizontal="center" shrinkToFit="1"/>
      <protection hidden="1"/>
    </xf>
    <xf numFmtId="4" fontId="15" fillId="0" borderId="0" xfId="0" applyNumberFormat="1" applyFont="1" applyAlignment="1" applyProtection="1">
      <alignment vertical="center" textRotation="180" shrinkToFit="1"/>
      <protection hidden="1"/>
    </xf>
    <xf numFmtId="0" fontId="4" fillId="0" borderId="0" xfId="2" applyProtection="1">
      <protection locked="0" hidden="1"/>
    </xf>
    <xf numFmtId="0" fontId="10" fillId="0" borderId="0" xfId="2" applyFont="1" applyAlignment="1" applyProtection="1">
      <protection locked="0" hidden="1"/>
    </xf>
    <xf numFmtId="0" fontId="10" fillId="0" borderId="0" xfId="2" applyFont="1" applyProtection="1">
      <protection locked="0" hidden="1"/>
    </xf>
    <xf numFmtId="0" fontId="3" fillId="0" borderId="29" xfId="2" applyFont="1" applyBorder="1" applyAlignment="1" applyProtection="1">
      <alignment horizontal="left"/>
      <protection locked="0" hidden="1"/>
    </xf>
    <xf numFmtId="0" fontId="4" fillId="0" borderId="30" xfId="2" applyBorder="1" applyProtection="1">
      <protection locked="0" hidden="1"/>
    </xf>
    <xf numFmtId="0" fontId="3" fillId="0" borderId="31" xfId="2" applyFont="1" applyBorder="1" applyAlignment="1" applyProtection="1">
      <alignment horizontal="left"/>
      <protection locked="0" hidden="1"/>
    </xf>
    <xf numFmtId="0" fontId="3" fillId="0" borderId="0" xfId="2" applyFont="1" applyProtection="1">
      <protection locked="0" hidden="1"/>
    </xf>
    <xf numFmtId="0" fontId="4" fillId="0" borderId="93" xfId="2" applyBorder="1" applyProtection="1">
      <protection locked="0" hidden="1"/>
    </xf>
    <xf numFmtId="0" fontId="4" fillId="0" borderId="49" xfId="2" applyBorder="1" applyProtection="1">
      <protection locked="0" hidden="1"/>
    </xf>
    <xf numFmtId="0" fontId="4" fillId="0" borderId="86" xfId="2" applyBorder="1" applyProtection="1">
      <protection locked="0" hidden="1"/>
    </xf>
    <xf numFmtId="0" fontId="13" fillId="0" borderId="0" xfId="2" applyFont="1" applyBorder="1" applyProtection="1">
      <protection locked="0" hidden="1"/>
    </xf>
    <xf numFmtId="0" fontId="4" fillId="0" borderId="0" xfId="2" applyProtection="1">
      <protection hidden="1"/>
    </xf>
    <xf numFmtId="0" fontId="12" fillId="0" borderId="0" xfId="2" applyFont="1" applyAlignment="1" applyProtection="1">
      <alignment horizontal="center"/>
      <protection hidden="1"/>
    </xf>
    <xf numFmtId="0" fontId="11" fillId="0" borderId="0" xfId="2" applyFont="1" applyAlignment="1" applyProtection="1">
      <protection hidden="1"/>
    </xf>
    <xf numFmtId="0" fontId="12" fillId="0" borderId="0" xfId="2" applyFont="1" applyAlignment="1" applyProtection="1">
      <protection hidden="1"/>
    </xf>
    <xf numFmtId="0" fontId="3" fillId="0" borderId="0" xfId="2" applyFont="1" applyAlignment="1" applyProtection="1">
      <alignment horizontal="left"/>
      <protection hidden="1"/>
    </xf>
    <xf numFmtId="43" fontId="12" fillId="0" borderId="0" xfId="1" applyFont="1" applyAlignment="1" applyProtection="1">
      <alignment horizontal="center"/>
      <protection hidden="1"/>
    </xf>
    <xf numFmtId="0" fontId="3" fillId="0" borderId="0" xfId="2" applyFont="1" applyBorder="1" applyAlignment="1" applyProtection="1">
      <alignment horizontal="left"/>
      <protection hidden="1"/>
    </xf>
    <xf numFmtId="43" fontId="12" fillId="0" borderId="0" xfId="2" applyNumberFormat="1" applyFont="1" applyAlignment="1" applyProtection="1">
      <protection hidden="1"/>
    </xf>
    <xf numFmtId="0" fontId="17" fillId="0" borderId="93" xfId="4" applyFont="1" applyFill="1" applyBorder="1" applyAlignment="1" applyProtection="1">
      <alignment horizontal="left"/>
      <protection locked="0" hidden="1"/>
    </xf>
    <xf numFmtId="0" fontId="17" fillId="0" borderId="49" xfId="4" applyFont="1" applyFill="1" applyBorder="1" applyAlignment="1" applyProtection="1">
      <alignment horizontal="left"/>
      <protection locked="0" hidden="1"/>
    </xf>
    <xf numFmtId="0" fontId="18" fillId="7" borderId="0" xfId="3" applyFont="1" applyFill="1" applyAlignment="1" applyProtection="1">
      <alignment horizontal="center" vertical="center"/>
      <protection locked="0" hidden="1"/>
    </xf>
    <xf numFmtId="0" fontId="18" fillId="7" borderId="0" xfId="3" applyFont="1" applyFill="1" applyBorder="1" applyAlignment="1" applyProtection="1">
      <alignment horizontal="center" vertical="center"/>
      <protection locked="0" hidden="1"/>
    </xf>
    <xf numFmtId="0" fontId="21" fillId="6" borderId="32" xfId="3" applyFont="1" applyFill="1" applyBorder="1" applyAlignment="1" applyProtection="1">
      <alignment horizontal="center" vertical="center"/>
      <protection locked="0" hidden="1"/>
    </xf>
    <xf numFmtId="0" fontId="21" fillId="6" borderId="33" xfId="3" applyFont="1" applyFill="1" applyBorder="1" applyAlignment="1" applyProtection="1">
      <alignment horizontal="center" vertical="center"/>
      <protection locked="0" hidden="1"/>
    </xf>
    <xf numFmtId="0" fontId="33" fillId="4" borderId="34" xfId="3" applyFont="1" applyFill="1" applyBorder="1" applyAlignment="1" applyProtection="1">
      <alignment horizontal="center" vertical="center"/>
      <protection locked="0" hidden="1"/>
    </xf>
    <xf numFmtId="0" fontId="33" fillId="4" borderId="35" xfId="3" applyFont="1" applyFill="1" applyBorder="1" applyAlignment="1" applyProtection="1">
      <alignment horizontal="center" vertical="center"/>
      <protection locked="0" hidden="1"/>
    </xf>
    <xf numFmtId="0" fontId="33" fillId="4" borderId="0" xfId="3" applyFont="1" applyFill="1" applyAlignment="1" applyProtection="1">
      <alignment horizontal="center" vertical="center"/>
      <protection locked="0" hidden="1"/>
    </xf>
    <xf numFmtId="0" fontId="33" fillId="4" borderId="36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Alignment="1" applyProtection="1">
      <alignment horizontal="left"/>
      <protection locked="0" hidden="1"/>
    </xf>
    <xf numFmtId="4" fontId="30" fillId="0" borderId="8" xfId="0" applyNumberFormat="1" applyFont="1" applyBorder="1" applyAlignment="1" applyProtection="1">
      <alignment horizontal="center" shrinkToFit="1"/>
      <protection hidden="1"/>
    </xf>
    <xf numFmtId="4" fontId="30" fillId="0" borderId="49" xfId="0" applyNumberFormat="1" applyFont="1" applyBorder="1" applyAlignment="1" applyProtection="1">
      <alignment horizontal="center" shrinkToFit="1"/>
      <protection hidden="1"/>
    </xf>
    <xf numFmtId="4" fontId="30" fillId="0" borderId="50" xfId="0" applyNumberFormat="1" applyFont="1" applyBorder="1" applyAlignment="1" applyProtection="1">
      <alignment horizontal="center" shrinkToFit="1"/>
      <protection hidden="1"/>
    </xf>
    <xf numFmtId="4" fontId="30" fillId="0" borderId="12" xfId="0" applyNumberFormat="1" applyFont="1" applyBorder="1" applyAlignment="1" applyProtection="1">
      <alignment horizontal="center" shrinkToFit="1"/>
      <protection hidden="1"/>
    </xf>
    <xf numFmtId="4" fontId="30" fillId="0" borderId="54" xfId="0" applyNumberFormat="1" applyFont="1" applyBorder="1" applyAlignment="1" applyProtection="1">
      <alignment horizontal="center" shrinkToFit="1"/>
      <protection hidden="1"/>
    </xf>
    <xf numFmtId="4" fontId="30" fillId="0" borderId="53" xfId="0" applyNumberFormat="1" applyFont="1" applyBorder="1" applyAlignment="1" applyProtection="1">
      <alignment horizontal="center" shrinkToFit="1"/>
      <protection hidden="1"/>
    </xf>
    <xf numFmtId="4" fontId="30" fillId="0" borderId="1" xfId="0" applyNumberFormat="1" applyFont="1" applyBorder="1" applyAlignment="1" applyProtection="1">
      <alignment horizontal="center" shrinkToFit="1"/>
      <protection hidden="1"/>
    </xf>
    <xf numFmtId="4" fontId="30" fillId="0" borderId="87" xfId="0" applyNumberFormat="1" applyFont="1" applyBorder="1" applyAlignment="1" applyProtection="1">
      <alignment horizontal="center" shrinkToFit="1"/>
      <protection hidden="1"/>
    </xf>
    <xf numFmtId="4" fontId="30" fillId="0" borderId="88" xfId="0" applyNumberFormat="1" applyFont="1" applyBorder="1" applyAlignment="1" applyProtection="1">
      <alignment horizontal="center" shrinkToFit="1"/>
      <protection hidden="1"/>
    </xf>
    <xf numFmtId="4" fontId="15" fillId="0" borderId="78" xfId="0" applyNumberFormat="1" applyFont="1" applyBorder="1" applyAlignment="1" applyProtection="1">
      <alignment horizontal="center" vertical="center" textRotation="180" shrinkToFit="1"/>
      <protection locked="0" hidden="1"/>
    </xf>
    <xf numFmtId="4" fontId="15" fillId="0" borderId="79" xfId="0" applyNumberFormat="1" applyFont="1" applyBorder="1" applyAlignment="1" applyProtection="1">
      <alignment horizontal="center" vertical="center" textRotation="180" shrinkToFit="1"/>
      <protection locked="0" hidden="1"/>
    </xf>
    <xf numFmtId="4" fontId="15" fillId="0" borderId="80" xfId="0" applyNumberFormat="1" applyFont="1" applyBorder="1" applyAlignment="1" applyProtection="1">
      <alignment horizontal="center" vertical="center" textRotation="180" shrinkToFit="1"/>
      <protection locked="0" hidden="1"/>
    </xf>
    <xf numFmtId="170" fontId="25" fillId="10" borderId="81" xfId="0" applyNumberFormat="1" applyFont="1" applyFill="1" applyBorder="1" applyAlignment="1" applyProtection="1">
      <alignment horizontal="center" vertical="center" shrinkToFit="1"/>
      <protection locked="0" hidden="1"/>
    </xf>
    <xf numFmtId="170" fontId="25" fillId="10" borderId="82" xfId="0" applyNumberFormat="1" applyFont="1" applyFill="1" applyBorder="1" applyAlignment="1" applyProtection="1">
      <alignment horizontal="center" vertical="center" shrinkToFit="1"/>
      <protection locked="0" hidden="1"/>
    </xf>
    <xf numFmtId="170" fontId="25" fillId="10" borderId="83" xfId="0" applyNumberFormat="1" applyFont="1" applyFill="1" applyBorder="1" applyAlignment="1" applyProtection="1">
      <alignment horizontal="center" vertical="center" shrinkToFit="1"/>
      <protection locked="0" hidden="1"/>
    </xf>
    <xf numFmtId="0" fontId="25" fillId="10" borderId="82" xfId="0" applyNumberFormat="1" applyFont="1" applyFill="1" applyBorder="1" applyAlignment="1" applyProtection="1">
      <alignment horizontal="center" vertical="center" shrinkToFit="1"/>
      <protection locked="0" hidden="1"/>
    </xf>
    <xf numFmtId="0" fontId="25" fillId="10" borderId="83" xfId="0" applyNumberFormat="1" applyFont="1" applyFill="1" applyBorder="1" applyAlignment="1" applyProtection="1">
      <alignment horizontal="center" vertical="center" shrinkToFit="1"/>
      <protection locked="0" hidden="1"/>
    </xf>
    <xf numFmtId="1" fontId="26" fillId="10" borderId="84" xfId="0" applyNumberFormat="1" applyFont="1" applyFill="1" applyBorder="1" applyAlignment="1" applyProtection="1">
      <alignment horizontal="center" vertical="center" shrinkToFit="1"/>
      <protection locked="0" hidden="1"/>
    </xf>
    <xf numFmtId="1" fontId="26" fillId="10" borderId="85" xfId="0" applyNumberFormat="1" applyFont="1" applyFill="1" applyBorder="1" applyAlignment="1" applyProtection="1">
      <alignment horizontal="center" vertical="center" shrinkToFit="1"/>
      <protection locked="0" hidden="1"/>
    </xf>
    <xf numFmtId="1" fontId="0" fillId="0" borderId="0" xfId="0" applyNumberFormat="1" applyAlignment="1" applyProtection="1">
      <alignment horizontal="left" shrinkToFit="1"/>
      <protection locked="0" hidden="1"/>
    </xf>
    <xf numFmtId="43" fontId="4" fillId="0" borderId="0" xfId="2" applyNumberFormat="1" applyAlignment="1" applyProtection="1">
      <alignment horizontal="center"/>
      <protection locked="0" hidden="1"/>
    </xf>
    <xf numFmtId="43" fontId="4" fillId="0" borderId="93" xfId="2" applyNumberFormat="1" applyBorder="1" applyAlignment="1" applyProtection="1">
      <alignment horizontal="center"/>
      <protection locked="0" hidden="1"/>
    </xf>
    <xf numFmtId="43" fontId="4" fillId="0" borderId="49" xfId="2" applyNumberFormat="1" applyBorder="1" applyAlignment="1" applyProtection="1">
      <alignment horizontal="center"/>
      <protection locked="0" hidden="1"/>
    </xf>
    <xf numFmtId="43" fontId="4" fillId="0" borderId="86" xfId="2" applyNumberFormat="1" applyBorder="1" applyAlignment="1" applyProtection="1">
      <alignment horizontal="center"/>
      <protection locked="0" hidden="1"/>
    </xf>
    <xf numFmtId="43" fontId="3" fillId="0" borderId="89" xfId="1" applyFont="1" applyBorder="1" applyAlignment="1" applyProtection="1">
      <alignment horizontal="center"/>
      <protection hidden="1"/>
    </xf>
    <xf numFmtId="43" fontId="3" fillId="0" borderId="90" xfId="1" applyFont="1" applyBorder="1" applyAlignment="1" applyProtection="1">
      <alignment horizontal="center"/>
      <protection hidden="1"/>
    </xf>
    <xf numFmtId="43" fontId="3" fillId="0" borderId="91" xfId="1" applyFont="1" applyBorder="1" applyAlignment="1" applyProtection="1">
      <alignment horizontal="center"/>
      <protection hidden="1"/>
    </xf>
    <xf numFmtId="49" fontId="31" fillId="0" borderId="92" xfId="2" applyNumberFormat="1" applyFont="1" applyBorder="1" applyAlignment="1" applyProtection="1">
      <alignment horizontal="right" vertical="center"/>
      <protection locked="0" hidden="1"/>
    </xf>
    <xf numFmtId="49" fontId="31" fillId="0" borderId="87" xfId="2" applyNumberFormat="1" applyFont="1" applyBorder="1" applyAlignment="1" applyProtection="1">
      <alignment horizontal="right" vertical="center"/>
      <protection locked="0" hidden="1"/>
    </xf>
    <xf numFmtId="0" fontId="31" fillId="0" borderId="87" xfId="2" applyFont="1" applyBorder="1" applyAlignment="1" applyProtection="1">
      <alignment horizontal="center" vertical="center"/>
      <protection locked="0" hidden="1"/>
    </xf>
    <xf numFmtId="0" fontId="32" fillId="0" borderId="87" xfId="2" applyFont="1" applyBorder="1" applyAlignment="1" applyProtection="1">
      <alignment horizontal="center" vertical="center"/>
      <protection locked="0" hidden="1"/>
    </xf>
    <xf numFmtId="0" fontId="32" fillId="0" borderId="88" xfId="2" applyFont="1" applyBorder="1" applyAlignment="1" applyProtection="1">
      <alignment horizontal="center" vertical="center"/>
      <protection locked="0" hidden="1"/>
    </xf>
    <xf numFmtId="43" fontId="30" fillId="0" borderId="0" xfId="2" applyNumberFormat="1" applyFont="1" applyAlignment="1" applyProtection="1">
      <alignment horizontal="center"/>
      <protection hidden="1"/>
    </xf>
    <xf numFmtId="43" fontId="30" fillId="0" borderId="30" xfId="2" applyNumberFormat="1" applyFont="1" applyBorder="1" applyAlignment="1" applyProtection="1">
      <alignment horizontal="center"/>
      <protection hidden="1"/>
    </xf>
    <xf numFmtId="0" fontId="3" fillId="0" borderId="0" xfId="2" applyFont="1" applyAlignment="1" applyProtection="1">
      <alignment horizontal="left"/>
      <protection locked="0" hidden="1"/>
    </xf>
    <xf numFmtId="0" fontId="14" fillId="0" borderId="0" xfId="2" applyFont="1" applyAlignment="1" applyProtection="1">
      <alignment horizontal="right"/>
      <protection hidden="1"/>
    </xf>
    <xf numFmtId="172" fontId="14" fillId="0" borderId="0" xfId="2" applyNumberFormat="1" applyFont="1" applyAlignment="1" applyProtection="1">
      <alignment horizontal="left"/>
      <protection hidden="1"/>
    </xf>
    <xf numFmtId="0" fontId="11" fillId="0" borderId="0" xfId="2" applyFont="1" applyAlignment="1" applyProtection="1">
      <alignment horizontal="center"/>
      <protection hidden="1"/>
    </xf>
    <xf numFmtId="0" fontId="4" fillId="0" borderId="37" xfId="2" applyBorder="1" applyAlignment="1" applyProtection="1">
      <alignment horizontal="center"/>
      <protection locked="0" hidden="1"/>
    </xf>
    <xf numFmtId="0" fontId="4" fillId="0" borderId="0" xfId="2" applyBorder="1" applyAlignment="1" applyProtection="1">
      <alignment horizontal="center"/>
      <protection locked="0" hidden="1"/>
    </xf>
    <xf numFmtId="0" fontId="4" fillId="0" borderId="38" xfId="2" applyBorder="1" applyAlignment="1" applyProtection="1">
      <alignment horizontal="center"/>
      <protection locked="0" hidden="1"/>
    </xf>
    <xf numFmtId="0" fontId="4" fillId="0" borderId="39" xfId="2" applyBorder="1" applyAlignment="1" applyProtection="1">
      <alignment horizontal="center"/>
      <protection locked="0" hidden="1"/>
    </xf>
    <xf numFmtId="0" fontId="27" fillId="0" borderId="40" xfId="2" applyFont="1" applyBorder="1" applyAlignment="1" applyProtection="1">
      <alignment horizontal="left" vertical="center"/>
      <protection locked="0" hidden="1"/>
    </xf>
    <xf numFmtId="0" fontId="27" fillId="0" borderId="41" xfId="2" applyFont="1" applyBorder="1" applyAlignment="1" applyProtection="1">
      <alignment horizontal="left" vertical="center"/>
      <protection locked="0" hidden="1"/>
    </xf>
    <xf numFmtId="0" fontId="27" fillId="0" borderId="42" xfId="2" applyFont="1" applyBorder="1" applyAlignment="1" applyProtection="1">
      <alignment horizontal="left" vertical="center"/>
      <protection locked="0" hidden="1"/>
    </xf>
    <xf numFmtId="0" fontId="27" fillId="0" borderId="39" xfId="2" applyFont="1" applyBorder="1" applyAlignment="1" applyProtection="1">
      <alignment horizontal="left" vertical="center"/>
      <protection locked="0" hidden="1"/>
    </xf>
    <xf numFmtId="0" fontId="27" fillId="0" borderId="40" xfId="2" applyFont="1" applyBorder="1" applyAlignment="1" applyProtection="1">
      <alignment horizontal="center" vertical="center"/>
      <protection locked="0" hidden="1"/>
    </xf>
    <xf numFmtId="0" fontId="27" fillId="0" borderId="41" xfId="2" applyFont="1" applyBorder="1" applyAlignment="1" applyProtection="1">
      <alignment horizontal="center" vertical="center"/>
      <protection locked="0" hidden="1"/>
    </xf>
    <xf numFmtId="0" fontId="27" fillId="0" borderId="43" xfId="2" applyFont="1" applyBorder="1" applyAlignment="1" applyProtection="1">
      <alignment horizontal="center" vertical="center"/>
      <protection locked="0" hidden="1"/>
    </xf>
    <xf numFmtId="43" fontId="28" fillId="0" borderId="40" xfId="1" applyFont="1" applyBorder="1" applyAlignment="1" applyProtection="1">
      <alignment horizontal="center"/>
      <protection locked="0" hidden="1"/>
    </xf>
    <xf numFmtId="43" fontId="28" fillId="0" borderId="41" xfId="1" applyFont="1" applyBorder="1" applyAlignment="1" applyProtection="1">
      <alignment horizontal="center"/>
      <protection locked="0" hidden="1"/>
    </xf>
    <xf numFmtId="43" fontId="28" fillId="0" borderId="44" xfId="1" applyFont="1" applyBorder="1" applyAlignment="1" applyProtection="1">
      <alignment horizontal="center"/>
      <protection locked="0" hidden="1"/>
    </xf>
    <xf numFmtId="0" fontId="27" fillId="0" borderId="45" xfId="2" applyFont="1" applyBorder="1" applyAlignment="1" applyProtection="1">
      <alignment horizontal="center" vertical="center"/>
      <protection locked="0" hidden="1"/>
    </xf>
    <xf numFmtId="0" fontId="27" fillId="0" borderId="46" xfId="2" applyFont="1" applyBorder="1" applyAlignment="1" applyProtection="1">
      <alignment horizontal="center" vertical="center"/>
      <protection locked="0" hidden="1"/>
    </xf>
    <xf numFmtId="0" fontId="27" fillId="0" borderId="47" xfId="2" applyFont="1" applyBorder="1" applyAlignment="1" applyProtection="1">
      <alignment horizontal="center" vertical="center"/>
      <protection locked="0" hidden="1"/>
    </xf>
    <xf numFmtId="43" fontId="29" fillId="0" borderId="45" xfId="1" applyFont="1" applyBorder="1" applyAlignment="1" applyProtection="1">
      <alignment horizontal="center"/>
      <protection locked="0" hidden="1"/>
    </xf>
    <xf numFmtId="43" fontId="29" fillId="0" borderId="46" xfId="1" applyFont="1" applyBorder="1" applyAlignment="1" applyProtection="1">
      <alignment horizontal="center"/>
      <protection locked="0" hidden="1"/>
    </xf>
    <xf numFmtId="43" fontId="29" fillId="0" borderId="48" xfId="1" applyFont="1" applyBorder="1" applyAlignment="1" applyProtection="1">
      <alignment horizontal="center"/>
      <protection locked="0" hidden="1"/>
    </xf>
    <xf numFmtId="43" fontId="3" fillId="0" borderId="8" xfId="1" applyFont="1" applyBorder="1" applyAlignment="1" applyProtection="1">
      <alignment horizontal="center" vertical="center"/>
      <protection locked="0" hidden="1"/>
    </xf>
    <xf numFmtId="43" fontId="3" fillId="0" borderId="49" xfId="1" applyFont="1" applyBorder="1" applyAlignment="1" applyProtection="1">
      <alignment horizontal="center" vertical="center"/>
      <protection locked="0" hidden="1"/>
    </xf>
    <xf numFmtId="43" fontId="3" fillId="0" borderId="51" xfId="1" applyFont="1" applyBorder="1" applyAlignment="1" applyProtection="1">
      <alignment horizontal="center" vertical="center"/>
      <protection locked="0" hidden="1"/>
    </xf>
    <xf numFmtId="0" fontId="5" fillId="0" borderId="52" xfId="2" applyFont="1" applyBorder="1" applyAlignment="1" applyProtection="1">
      <alignment horizontal="center"/>
      <protection locked="0" hidden="1"/>
    </xf>
    <xf numFmtId="0" fontId="5" fillId="0" borderId="53" xfId="2" applyFont="1" applyBorder="1" applyAlignment="1" applyProtection="1">
      <alignment horizontal="center"/>
      <protection locked="0" hidden="1"/>
    </xf>
    <xf numFmtId="0" fontId="5" fillId="0" borderId="54" xfId="2" applyFont="1" applyBorder="1" applyAlignment="1" applyProtection="1">
      <alignment horizontal="center"/>
      <protection locked="0" hidden="1"/>
    </xf>
    <xf numFmtId="43" fontId="3" fillId="0" borderId="20" xfId="1" applyFont="1" applyBorder="1" applyAlignment="1" applyProtection="1">
      <alignment horizontal="center" vertical="center"/>
      <protection locked="0" hidden="1"/>
    </xf>
    <xf numFmtId="43" fontId="3" fillId="0" borderId="0" xfId="1" applyFont="1" applyBorder="1" applyAlignment="1" applyProtection="1">
      <alignment horizontal="center" vertical="center"/>
      <protection locked="0" hidden="1"/>
    </xf>
    <xf numFmtId="43" fontId="3" fillId="0" borderId="55" xfId="1" applyFont="1" applyBorder="1" applyAlignment="1" applyProtection="1">
      <alignment horizontal="center" vertical="center"/>
      <protection locked="0" hidden="1"/>
    </xf>
    <xf numFmtId="0" fontId="4" fillId="0" borderId="56" xfId="2" applyBorder="1" applyAlignment="1" applyProtection="1">
      <alignment horizontal="center"/>
      <protection locked="0" hidden="1"/>
    </xf>
    <xf numFmtId="0" fontId="4" fillId="0" borderId="41" xfId="2" applyBorder="1" applyAlignment="1" applyProtection="1">
      <alignment horizontal="center"/>
      <protection locked="0" hidden="1"/>
    </xf>
    <xf numFmtId="0" fontId="4" fillId="0" borderId="57" xfId="2" applyBorder="1" applyAlignment="1" applyProtection="1">
      <alignment horizontal="center"/>
      <protection locked="0" hidden="1"/>
    </xf>
    <xf numFmtId="0" fontId="4" fillId="0" borderId="58" xfId="2" applyBorder="1" applyAlignment="1" applyProtection="1">
      <alignment horizontal="center"/>
      <protection locked="0" hidden="1"/>
    </xf>
    <xf numFmtId="0" fontId="27" fillId="0" borderId="43" xfId="2" applyFont="1" applyBorder="1" applyAlignment="1" applyProtection="1">
      <alignment horizontal="left" vertical="center"/>
      <protection locked="0" hidden="1"/>
    </xf>
    <xf numFmtId="0" fontId="27" fillId="0" borderId="59" xfId="2" applyFont="1" applyBorder="1" applyAlignment="1" applyProtection="1">
      <alignment horizontal="left" vertical="center"/>
      <protection locked="0" hidden="1"/>
    </xf>
    <xf numFmtId="0" fontId="27" fillId="0" borderId="58" xfId="2" applyFont="1" applyBorder="1" applyAlignment="1" applyProtection="1">
      <alignment horizontal="left" vertical="center"/>
      <protection locked="0" hidden="1"/>
    </xf>
    <xf numFmtId="0" fontId="27" fillId="0" borderId="60" xfId="2" applyFont="1" applyBorder="1" applyAlignment="1" applyProtection="1">
      <alignment horizontal="left" vertical="center"/>
      <protection locked="0" hidden="1"/>
    </xf>
    <xf numFmtId="43" fontId="3" fillId="0" borderId="40" xfId="1" applyFont="1" applyBorder="1" applyAlignment="1" applyProtection="1">
      <alignment horizontal="right" vertical="center"/>
      <protection locked="0" hidden="1"/>
    </xf>
    <xf numFmtId="43" fontId="3" fillId="0" borderId="41" xfId="1" applyFont="1" applyBorder="1" applyAlignment="1" applyProtection="1">
      <alignment horizontal="right" vertical="center"/>
      <protection locked="0" hidden="1"/>
    </xf>
    <xf numFmtId="43" fontId="3" fillId="0" borderId="44" xfId="1" applyFont="1" applyBorder="1" applyAlignment="1" applyProtection="1">
      <alignment horizontal="right" vertical="center"/>
      <protection locked="0" hidden="1"/>
    </xf>
    <xf numFmtId="43" fontId="3" fillId="0" borderId="59" xfId="1" applyFont="1" applyBorder="1" applyAlignment="1" applyProtection="1">
      <alignment horizontal="right" vertical="center"/>
      <protection locked="0" hidden="1"/>
    </xf>
    <xf numFmtId="43" fontId="3" fillId="0" borderId="58" xfId="1" applyFont="1" applyBorder="1" applyAlignment="1" applyProtection="1">
      <alignment horizontal="right" vertical="center"/>
      <protection locked="0" hidden="1"/>
    </xf>
    <xf numFmtId="43" fontId="3" fillId="0" borderId="61" xfId="1" applyFont="1" applyBorder="1" applyAlignment="1" applyProtection="1">
      <alignment horizontal="right" vertical="center"/>
      <protection locked="0" hidden="1"/>
    </xf>
    <xf numFmtId="0" fontId="4" fillId="11" borderId="62" xfId="2" applyFill="1" applyBorder="1" applyAlignment="1" applyProtection="1">
      <alignment horizontal="center"/>
      <protection locked="0" hidden="1"/>
    </xf>
    <xf numFmtId="0" fontId="4" fillId="11" borderId="63" xfId="2" applyFill="1" applyBorder="1" applyAlignment="1" applyProtection="1">
      <alignment horizontal="center"/>
      <protection locked="0" hidden="1"/>
    </xf>
    <xf numFmtId="0" fontId="4" fillId="11" borderId="64" xfId="2" applyFill="1" applyBorder="1" applyAlignment="1" applyProtection="1">
      <alignment horizontal="center"/>
      <protection locked="0" hidden="1"/>
    </xf>
    <xf numFmtId="0" fontId="5" fillId="0" borderId="20" xfId="2" applyFont="1" applyBorder="1" applyAlignment="1" applyProtection="1">
      <alignment horizontal="center"/>
      <protection locked="0" hidden="1"/>
    </xf>
    <xf numFmtId="0" fontId="5" fillId="0" borderId="0" xfId="2" applyFont="1" applyBorder="1" applyAlignment="1" applyProtection="1">
      <alignment horizontal="center"/>
      <protection locked="0" hidden="1"/>
    </xf>
    <xf numFmtId="0" fontId="5" fillId="0" borderId="30" xfId="2" applyFont="1" applyBorder="1" applyAlignment="1" applyProtection="1">
      <alignment horizontal="center"/>
      <protection locked="0" hidden="1"/>
    </xf>
    <xf numFmtId="43" fontId="27" fillId="0" borderId="65" xfId="2" applyNumberFormat="1" applyFont="1" applyBorder="1" applyAlignment="1" applyProtection="1">
      <alignment horizontal="right"/>
      <protection locked="0" hidden="1"/>
    </xf>
    <xf numFmtId="0" fontId="27" fillId="0" borderId="63" xfId="2" applyFont="1" applyBorder="1" applyAlignment="1" applyProtection="1">
      <alignment horizontal="right"/>
      <protection locked="0" hidden="1"/>
    </xf>
    <xf numFmtId="0" fontId="27" fillId="0" borderId="66" xfId="2" applyFont="1" applyBorder="1" applyAlignment="1" applyProtection="1">
      <alignment horizontal="right"/>
      <protection locked="0" hidden="1"/>
    </xf>
    <xf numFmtId="43" fontId="3" fillId="0" borderId="40" xfId="1" applyFont="1" applyBorder="1" applyAlignment="1" applyProtection="1">
      <alignment horizontal="center" vertical="center"/>
      <protection locked="0" hidden="1"/>
    </xf>
    <xf numFmtId="43" fontId="3" fillId="0" borderId="41" xfId="1" applyFont="1" applyBorder="1" applyAlignment="1" applyProtection="1">
      <alignment horizontal="center" vertical="center"/>
      <protection locked="0" hidden="1"/>
    </xf>
    <xf numFmtId="43" fontId="3" fillId="0" borderId="44" xfId="1" applyFont="1" applyBorder="1" applyAlignment="1" applyProtection="1">
      <alignment horizontal="center" vertical="center"/>
      <protection locked="0" hidden="1"/>
    </xf>
    <xf numFmtId="0" fontId="4" fillId="11" borderId="67" xfId="2" applyFill="1" applyBorder="1" applyAlignment="1" applyProtection="1">
      <alignment horizontal="center"/>
      <protection locked="0" hidden="1"/>
    </xf>
    <xf numFmtId="0" fontId="4" fillId="11" borderId="31" xfId="2" applyFill="1" applyBorder="1" applyAlignment="1" applyProtection="1">
      <alignment horizontal="center"/>
      <protection locked="0" hidden="1"/>
    </xf>
    <xf numFmtId="0" fontId="3" fillId="0" borderId="20" xfId="2" applyFont="1" applyBorder="1" applyAlignment="1" applyProtection="1">
      <alignment horizontal="center"/>
      <protection locked="0" hidden="1"/>
    </xf>
    <xf numFmtId="0" fontId="3" fillId="0" borderId="0" xfId="2" applyFont="1" applyBorder="1" applyAlignment="1" applyProtection="1">
      <alignment horizontal="center"/>
      <protection locked="0" hidden="1"/>
    </xf>
    <xf numFmtId="0" fontId="3" fillId="0" borderId="68" xfId="2" applyFont="1" applyBorder="1" applyAlignment="1" applyProtection="1">
      <alignment horizontal="center"/>
      <protection locked="0" hidden="1"/>
    </xf>
    <xf numFmtId="43" fontId="3" fillId="0" borderId="0" xfId="1" applyFont="1" applyBorder="1" applyAlignment="1" applyProtection="1">
      <alignment horizontal="center"/>
      <protection locked="0" hidden="1"/>
    </xf>
    <xf numFmtId="43" fontId="3" fillId="0" borderId="69" xfId="2" applyNumberFormat="1" applyFont="1" applyBorder="1" applyAlignment="1" applyProtection="1">
      <alignment horizontal="center"/>
      <protection locked="0" hidden="1"/>
    </xf>
    <xf numFmtId="0" fontId="3" fillId="0" borderId="70" xfId="2" applyFont="1" applyBorder="1" applyAlignment="1" applyProtection="1">
      <alignment horizontal="center"/>
      <protection locked="0" hidden="1"/>
    </xf>
    <xf numFmtId="43" fontId="3" fillId="0" borderId="0" xfId="1" applyNumberFormat="1" applyFont="1" applyBorder="1" applyAlignment="1" applyProtection="1">
      <alignment horizontal="center"/>
      <protection locked="0" hidden="1"/>
    </xf>
    <xf numFmtId="0" fontId="4" fillId="11" borderId="71" xfId="2" applyFill="1" applyBorder="1" applyAlignment="1" applyProtection="1">
      <alignment horizontal="center"/>
      <protection locked="0" hidden="1"/>
    </xf>
    <xf numFmtId="0" fontId="3" fillId="0" borderId="72" xfId="2" applyFont="1" applyBorder="1" applyAlignment="1" applyProtection="1">
      <alignment horizontal="center" vertical="center"/>
      <protection locked="0" hidden="1"/>
    </xf>
    <xf numFmtId="0" fontId="3" fillId="0" borderId="73" xfId="2" applyFont="1" applyBorder="1" applyAlignment="1" applyProtection="1">
      <alignment horizontal="center" vertical="center"/>
      <protection locked="0" hidden="1"/>
    </xf>
    <xf numFmtId="0" fontId="3" fillId="0" borderId="74" xfId="2" applyFont="1" applyBorder="1" applyAlignment="1" applyProtection="1">
      <alignment horizontal="center" vertical="center"/>
      <protection locked="0" hidden="1"/>
    </xf>
    <xf numFmtId="0" fontId="4" fillId="11" borderId="37" xfId="2" applyFill="1" applyBorder="1" applyAlignment="1" applyProtection="1">
      <alignment horizontal="center"/>
      <protection locked="0" hidden="1"/>
    </xf>
    <xf numFmtId="0" fontId="4" fillId="11" borderId="0" xfId="2" applyFill="1" applyBorder="1" applyAlignment="1" applyProtection="1">
      <alignment horizontal="center"/>
      <protection locked="0" hidden="1"/>
    </xf>
    <xf numFmtId="0" fontId="3" fillId="0" borderId="0" xfId="2" applyFont="1" applyAlignment="1" applyProtection="1">
      <alignment horizontal="left"/>
      <protection hidden="1"/>
    </xf>
    <xf numFmtId="43" fontId="3" fillId="0" borderId="0" xfId="1" applyFont="1" applyAlignment="1" applyProtection="1">
      <alignment horizontal="center"/>
      <protection hidden="1"/>
    </xf>
    <xf numFmtId="0" fontId="3" fillId="0" borderId="0" xfId="2" applyFont="1" applyBorder="1" applyAlignment="1" applyProtection="1">
      <alignment horizontal="left"/>
      <protection hidden="1"/>
    </xf>
    <xf numFmtId="0" fontId="12" fillId="0" borderId="75" xfId="2" applyFont="1" applyBorder="1" applyAlignment="1" applyProtection="1">
      <alignment horizontal="center" vertical="center"/>
      <protection locked="0" hidden="1"/>
    </xf>
    <xf numFmtId="0" fontId="12" fillId="0" borderId="73" xfId="2" applyFont="1" applyBorder="1" applyAlignment="1" applyProtection="1">
      <alignment horizontal="center" vertical="center"/>
      <protection locked="0" hidden="1"/>
    </xf>
    <xf numFmtId="0" fontId="3" fillId="0" borderId="76" xfId="2" applyFont="1" applyBorder="1" applyAlignment="1" applyProtection="1">
      <alignment horizontal="center" vertical="center"/>
      <protection locked="0" hidden="1"/>
    </xf>
    <xf numFmtId="171" fontId="3" fillId="0" borderId="0" xfId="2" applyNumberFormat="1" applyFont="1" applyAlignment="1" applyProtection="1">
      <alignment horizontal="center"/>
      <protection hidden="1"/>
    </xf>
    <xf numFmtId="0" fontId="3" fillId="12" borderId="0" xfId="2" applyFont="1" applyFill="1" applyBorder="1" applyAlignment="1" applyProtection="1">
      <alignment horizontal="left"/>
      <protection hidden="1"/>
    </xf>
    <xf numFmtId="0" fontId="10" fillId="0" borderId="0" xfId="2" applyFont="1" applyAlignment="1" applyProtection="1">
      <alignment horizontal="center"/>
      <protection locked="0" hidden="1"/>
    </xf>
  </cellXfs>
  <cellStyles count="6">
    <cellStyle name="Milliers 2" xfId="1"/>
    <cellStyle name="Normal" xfId="0" builtinId="0"/>
    <cellStyle name="Normal 2" xfId="2"/>
    <cellStyle name="Normal_CalendPer" xfId="3"/>
    <cellStyle name="Normal_heures semaines calcul 03" xfId="4"/>
    <cellStyle name="Normal_Jours travaillés" xfId="5"/>
  </cellStyles>
  <dxfs count="16">
    <dxf>
      <fill>
        <patternFill>
          <bgColor indexed="43"/>
        </patternFill>
      </fill>
    </dxf>
    <dxf>
      <fill>
        <patternFill>
          <bgColor indexed="31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31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31"/>
        </patternFill>
      </fill>
    </dxf>
    <dxf>
      <fill>
        <patternFill>
          <bgColor indexed="43"/>
        </patternFill>
      </fill>
    </dxf>
    <dxf>
      <font>
        <b/>
        <i val="0"/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42"/>
        </patternFill>
      </fill>
    </dxf>
    <dxf>
      <font>
        <b/>
        <i val="0"/>
        <condense val="0"/>
        <extend val="0"/>
        <color indexed="8"/>
      </font>
      <fill>
        <patternFill>
          <bgColor indexed="47"/>
        </patternFill>
      </fill>
    </dxf>
    <dxf>
      <font>
        <b/>
        <i val="0"/>
        <condense val="0"/>
        <extend val="0"/>
        <color indexed="10"/>
      </font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31"/>
        </patternFill>
      </fill>
    </dxf>
    <dxf>
      <fill>
        <patternFill>
          <bgColor indexed="43"/>
        </patternFill>
      </fill>
    </dxf>
  </dxfs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zz_sauvegarde_1doc_13%2010%202009\1doc\Algomer\Al%20CA%20caisse%20cb%20ch%20a%20enc\CA%20an%20mod\Vent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Vente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onn"/>
      <sheetName val="janv"/>
      <sheetName val="fev"/>
      <sheetName val="mars"/>
      <sheetName val="avr"/>
      <sheetName val="mai"/>
      <sheetName val="juin"/>
      <sheetName val="juill"/>
      <sheetName val="aout"/>
      <sheetName val="sept"/>
      <sheetName val="oct"/>
      <sheetName val="nov"/>
      <sheetName val="dec"/>
      <sheetName val="mod"/>
    </sheetNames>
    <sheetDataSet>
      <sheetData sheetId="0">
        <row r="8">
          <cell r="E8">
            <v>39448</v>
          </cell>
        </row>
        <row r="9">
          <cell r="E9">
            <v>39530</v>
          </cell>
        </row>
        <row r="10">
          <cell r="E10">
            <v>39531</v>
          </cell>
        </row>
        <row r="11">
          <cell r="E11">
            <v>39569</v>
          </cell>
        </row>
        <row r="12">
          <cell r="E12">
            <v>39576</v>
          </cell>
        </row>
        <row r="13">
          <cell r="E13">
            <v>39569</v>
          </cell>
        </row>
        <row r="14">
          <cell r="E14">
            <v>39579</v>
          </cell>
        </row>
        <row r="15">
          <cell r="E15">
            <v>39580</v>
          </cell>
        </row>
        <row r="16">
          <cell r="E16">
            <v>39643</v>
          </cell>
        </row>
        <row r="17">
          <cell r="E17">
            <v>39675</v>
          </cell>
        </row>
        <row r="18">
          <cell r="E18">
            <v>39753</v>
          </cell>
        </row>
        <row r="19">
          <cell r="E19">
            <v>39763</v>
          </cell>
        </row>
        <row r="20">
          <cell r="E20">
            <v>39807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janv"/>
      <sheetName val="fev"/>
      <sheetName val="mars"/>
      <sheetName val="avr"/>
      <sheetName val="mai"/>
      <sheetName val="juin"/>
      <sheetName val="juill"/>
      <sheetName val="aout"/>
      <sheetName val="sept"/>
      <sheetName val="oct"/>
      <sheetName val="nov"/>
      <sheetName val="dec"/>
      <sheetName val="don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8">
          <cell r="E8">
            <v>40179</v>
          </cell>
        </row>
        <row r="9">
          <cell r="E9">
            <v>40272</v>
          </cell>
        </row>
        <row r="10">
          <cell r="E10">
            <v>40273</v>
          </cell>
        </row>
        <row r="11">
          <cell r="E11">
            <v>40299</v>
          </cell>
        </row>
        <row r="12">
          <cell r="E12">
            <v>40306</v>
          </cell>
        </row>
        <row r="13">
          <cell r="E13">
            <v>40311</v>
          </cell>
        </row>
        <row r="14">
          <cell r="E14">
            <v>40321</v>
          </cell>
        </row>
        <row r="15">
          <cell r="E15">
            <v>40322</v>
          </cell>
        </row>
        <row r="16">
          <cell r="E16">
            <v>40373</v>
          </cell>
        </row>
        <row r="17">
          <cell r="E17">
            <v>40405</v>
          </cell>
        </row>
        <row r="18">
          <cell r="E18">
            <v>40483</v>
          </cell>
        </row>
        <row r="19">
          <cell r="E19">
            <v>40493</v>
          </cell>
        </row>
        <row r="20">
          <cell r="E20">
            <v>40537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36"/>
  <sheetViews>
    <sheetView showGridLines="0" showZeros="0" workbookViewId="0">
      <selection activeCell="F29" sqref="F29"/>
    </sheetView>
  </sheetViews>
  <sheetFormatPr baseColWidth="10" defaultColWidth="4.28515625" defaultRowHeight="9.9499999999999993" customHeight="1"/>
  <cols>
    <col min="1" max="1" width="1.7109375" style="1" customWidth="1"/>
    <col min="2" max="2" width="5" style="1" customWidth="1"/>
    <col min="3" max="3" width="20.85546875" style="1" customWidth="1"/>
    <col min="4" max="4" width="5" style="1" customWidth="1"/>
    <col min="5" max="5" width="21.28515625" style="1" customWidth="1"/>
    <col min="6" max="6" width="10" style="1" customWidth="1"/>
    <col min="7" max="7" width="6.42578125" style="2" customWidth="1"/>
    <col min="8" max="8" width="21" style="3" customWidth="1"/>
    <col min="9" max="9" width="14.140625" style="1" customWidth="1"/>
    <col min="10" max="10" width="25.140625" style="1" customWidth="1"/>
    <col min="11" max="11" width="6.42578125" style="1" hidden="1" customWidth="1"/>
    <col min="12" max="12" width="15" style="1" hidden="1" customWidth="1"/>
    <col min="13" max="13" width="10.140625" style="1" customWidth="1"/>
    <col min="14" max="14" width="5" style="1" customWidth="1"/>
    <col min="15" max="15" width="4.5703125" style="1" customWidth="1"/>
    <col min="16" max="16384" width="4.28515625" style="1"/>
  </cols>
  <sheetData>
    <row r="1" spans="1:16" ht="15" customHeight="1"/>
    <row r="2" spans="1:16" ht="15" customHeight="1">
      <c r="C2" s="1" t="s">
        <v>25</v>
      </c>
      <c r="D2" s="132" t="s">
        <v>28</v>
      </c>
      <c r="E2" s="132"/>
      <c r="F2" s="132"/>
      <c r="G2" s="132"/>
    </row>
    <row r="3" spans="1:16" ht="15" customHeight="1">
      <c r="C3" s="1" t="s">
        <v>26</v>
      </c>
      <c r="D3" s="132" t="s">
        <v>30</v>
      </c>
      <c r="E3" s="132"/>
      <c r="F3" s="132"/>
      <c r="G3" s="132"/>
    </row>
    <row r="4" spans="1:16" ht="15" customHeight="1">
      <c r="C4" s="1" t="s">
        <v>27</v>
      </c>
      <c r="D4" s="132" t="s">
        <v>29</v>
      </c>
      <c r="E4" s="132"/>
      <c r="F4" s="132"/>
      <c r="G4" s="132"/>
    </row>
    <row r="5" spans="1:16" ht="15" customHeight="1"/>
    <row r="6" spans="1:16" ht="15" customHeight="1"/>
    <row r="7" spans="1:16" ht="15" customHeight="1"/>
    <row r="8" spans="1:16" ht="15" customHeight="1"/>
    <row r="9" spans="1:16" ht="15" customHeight="1"/>
    <row r="10" spans="1:16" ht="20.100000000000001" customHeight="1" thickBot="1">
      <c r="F10" s="4"/>
      <c r="G10" s="4"/>
      <c r="H10" s="4"/>
      <c r="I10" s="4"/>
      <c r="J10" s="4"/>
      <c r="K10" s="5"/>
      <c r="L10" s="5"/>
      <c r="M10" s="4"/>
    </row>
    <row r="11" spans="1:16" ht="19.5" customHeight="1" thickBot="1">
      <c r="A11" s="6"/>
      <c r="B11" s="6"/>
      <c r="C11" s="6"/>
      <c r="D11" s="6"/>
      <c r="E11" s="7"/>
      <c r="F11" s="8"/>
      <c r="G11" s="128" t="s">
        <v>10</v>
      </c>
      <c r="H11" s="129"/>
      <c r="I11" s="126">
        <v>2018</v>
      </c>
      <c r="J11" s="127"/>
      <c r="K11" s="9"/>
      <c r="L11" s="9"/>
      <c r="M11" s="8"/>
    </row>
    <row r="12" spans="1:16" ht="19.5" customHeight="1" thickBot="1">
      <c r="A12" s="6"/>
      <c r="B12" s="6"/>
      <c r="C12" s="6"/>
      <c r="D12" s="6"/>
      <c r="E12" s="7"/>
      <c r="F12" s="8"/>
      <c r="G12" s="130" t="s">
        <v>21</v>
      </c>
      <c r="H12" s="131"/>
      <c r="I12" s="10">
        <v>1</v>
      </c>
      <c r="J12" s="33">
        <f>LOOKUP(I12,K13:K21,L13:L21)</f>
        <v>43101</v>
      </c>
      <c r="K12" s="11" t="s">
        <v>22</v>
      </c>
      <c r="L12" s="11" t="s">
        <v>22</v>
      </c>
      <c r="M12" s="8"/>
    </row>
    <row r="13" spans="1:16" ht="18.75" customHeight="1">
      <c r="A13" s="12"/>
      <c r="B13" s="12"/>
      <c r="C13" s="12"/>
      <c r="D13" s="12"/>
      <c r="F13" s="8"/>
      <c r="G13" s="8"/>
      <c r="H13" s="8"/>
      <c r="I13" s="8"/>
      <c r="J13" s="8"/>
      <c r="K13" s="8"/>
      <c r="L13" s="8"/>
      <c r="M13" s="8"/>
      <c r="N13" s="13"/>
      <c r="O13" s="13"/>
      <c r="P13" s="13"/>
    </row>
    <row r="14" spans="1:16" ht="6" customHeight="1">
      <c r="A14" s="12"/>
      <c r="B14" s="12"/>
      <c r="C14" s="12"/>
      <c r="D14" s="12"/>
      <c r="F14" s="14"/>
      <c r="G14" s="14"/>
      <c r="H14" s="14"/>
      <c r="I14" s="15"/>
      <c r="J14" s="14"/>
      <c r="K14" s="15">
        <v>1</v>
      </c>
      <c r="L14" s="16">
        <f>DATE(RIGHT($I$11,4)*1,1,1)</f>
        <v>43101</v>
      </c>
      <c r="M14" s="15"/>
      <c r="N14" s="13"/>
      <c r="O14" s="13"/>
      <c r="P14" s="13"/>
    </row>
    <row r="15" spans="1:16" s="21" customFormat="1" ht="13.35" customHeight="1">
      <c r="A15" s="17"/>
      <c r="B15" s="124" t="s">
        <v>20</v>
      </c>
      <c r="C15" s="124"/>
      <c r="D15" s="124"/>
      <c r="E15" s="124"/>
      <c r="F15" s="124"/>
      <c r="G15" s="18"/>
      <c r="H15" s="17"/>
      <c r="I15" s="19"/>
      <c r="J15" s="19"/>
      <c r="K15" s="19">
        <v>3</v>
      </c>
      <c r="L15" s="16">
        <f>DATE(RIGHT($I$11,4)*1,3,1)</f>
        <v>43160</v>
      </c>
      <c r="M15" s="20"/>
      <c r="N15" s="20"/>
      <c r="O15" s="20"/>
      <c r="P15" s="20"/>
    </row>
    <row r="16" spans="1:16" s="21" customFormat="1" ht="13.35" customHeight="1">
      <c r="A16" s="17"/>
      <c r="B16" s="125"/>
      <c r="C16" s="125"/>
      <c r="D16" s="125"/>
      <c r="E16" s="125"/>
      <c r="F16" s="125"/>
      <c r="G16" s="18"/>
      <c r="H16" s="17"/>
      <c r="I16" s="19"/>
      <c r="J16" s="19"/>
      <c r="K16" s="19">
        <v>4</v>
      </c>
      <c r="L16" s="16">
        <f>DATE(RIGHT($I$11,4)*1,4,1)</f>
        <v>43191</v>
      </c>
      <c r="M16" s="20"/>
      <c r="N16" s="20"/>
      <c r="O16" s="20"/>
      <c r="P16" s="20"/>
    </row>
    <row r="17" spans="1:16" s="21" customFormat="1" ht="13.35" customHeight="1">
      <c r="A17" s="17"/>
      <c r="B17" s="122" t="s">
        <v>9</v>
      </c>
      <c r="C17" s="123"/>
      <c r="D17" s="22"/>
      <c r="E17" s="23">
        <f>DATE($I$11,1,1)</f>
        <v>43101</v>
      </c>
      <c r="F17" s="24"/>
      <c r="G17" s="18"/>
      <c r="H17" s="17"/>
      <c r="I17" s="19"/>
      <c r="J17" s="19"/>
      <c r="K17" s="19">
        <v>6</v>
      </c>
      <c r="L17" s="16">
        <f>DATE(RIGHT($I$11,4)*1,6,1)</f>
        <v>43252</v>
      </c>
      <c r="M17" s="20"/>
      <c r="N17" s="20"/>
      <c r="O17" s="20"/>
      <c r="P17" s="20"/>
    </row>
    <row r="18" spans="1:16" s="21" customFormat="1" ht="13.35" customHeight="1">
      <c r="A18" s="17"/>
      <c r="B18" s="122" t="s">
        <v>11</v>
      </c>
      <c r="C18" s="123"/>
      <c r="D18" s="22"/>
      <c r="E18" s="25">
        <f>DATE($I$11,5,1)</f>
        <v>43221</v>
      </c>
      <c r="F18" s="24"/>
      <c r="G18" s="18"/>
      <c r="H18" s="17"/>
      <c r="I18" s="19"/>
      <c r="J18" s="19"/>
      <c r="K18" s="19">
        <v>7</v>
      </c>
      <c r="L18" s="16">
        <f>DATE(RIGHT($I$11,4)*1,7,1)</f>
        <v>43282</v>
      </c>
      <c r="M18" s="20"/>
      <c r="N18" s="20"/>
      <c r="O18" s="20"/>
      <c r="P18" s="20"/>
    </row>
    <row r="19" spans="1:16" s="21" customFormat="1" ht="13.35" customHeight="1">
      <c r="A19" s="17"/>
      <c r="B19" s="122" t="s">
        <v>12</v>
      </c>
      <c r="C19" s="123"/>
      <c r="D19" s="22"/>
      <c r="E19" s="25">
        <f>DATE($I$11,7,5)</f>
        <v>43286</v>
      </c>
      <c r="F19" s="24"/>
      <c r="G19" s="18"/>
      <c r="H19" s="17"/>
      <c r="I19" s="19"/>
      <c r="J19" s="19"/>
      <c r="K19" s="19">
        <v>8</v>
      </c>
      <c r="L19" s="16">
        <f>DATE(RIGHT($I$11,4)*1,8,1)</f>
        <v>43313</v>
      </c>
      <c r="M19" s="20"/>
      <c r="N19" s="20"/>
      <c r="O19" s="20"/>
      <c r="P19" s="20"/>
    </row>
    <row r="20" spans="1:16" s="21" customFormat="1" ht="13.35" customHeight="1">
      <c r="A20" s="17"/>
      <c r="B20" s="122" t="s">
        <v>13</v>
      </c>
      <c r="C20" s="123"/>
      <c r="D20" s="22"/>
      <c r="E20" s="25">
        <f>DATE($I$11,11,1)</f>
        <v>43405</v>
      </c>
      <c r="F20" s="24"/>
      <c r="G20" s="18"/>
      <c r="H20" s="17"/>
      <c r="I20" s="19"/>
      <c r="J20" s="19"/>
      <c r="K20" s="19">
        <v>9</v>
      </c>
      <c r="L20" s="16">
        <f>DATE(RIGHT($I$11,4)*1,9,1)</f>
        <v>43344</v>
      </c>
      <c r="O20" s="20"/>
      <c r="P20" s="20"/>
    </row>
    <row r="21" spans="1:16" s="21" customFormat="1" ht="13.35" customHeight="1">
      <c r="A21" s="17"/>
      <c r="B21" s="17"/>
      <c r="C21" s="17"/>
      <c r="D21" s="17"/>
      <c r="E21" s="26"/>
      <c r="F21" s="26"/>
      <c r="G21" s="18"/>
      <c r="H21" s="17"/>
      <c r="I21" s="19"/>
      <c r="J21" s="19"/>
      <c r="K21" s="19">
        <v>12</v>
      </c>
      <c r="L21" s="16">
        <f>DATE(RIGHT($I$11,4)*1,12,1)</f>
        <v>43435</v>
      </c>
      <c r="O21" s="20"/>
      <c r="P21" s="20"/>
    </row>
    <row r="22" spans="1:16" s="21" customFormat="1" ht="13.35" customHeight="1">
      <c r="A22" s="17"/>
      <c r="B22" s="17"/>
      <c r="C22" s="17"/>
      <c r="D22" s="17"/>
      <c r="E22" s="26"/>
      <c r="F22" s="26"/>
      <c r="G22" s="18"/>
      <c r="H22" s="17"/>
      <c r="I22" s="26"/>
      <c r="J22" s="26"/>
      <c r="K22" s="20"/>
      <c r="O22" s="20"/>
      <c r="P22" s="20"/>
    </row>
    <row r="23" spans="1:16" s="21" customFormat="1" ht="13.35" customHeight="1">
      <c r="A23" s="17"/>
      <c r="B23" s="17"/>
      <c r="C23" s="17"/>
      <c r="D23" s="17"/>
      <c r="E23" s="26"/>
      <c r="F23" s="26"/>
      <c r="G23" s="18"/>
      <c r="H23" s="17"/>
      <c r="I23" s="26"/>
      <c r="J23" s="26"/>
      <c r="K23" s="20"/>
      <c r="O23" s="20"/>
      <c r="P23" s="20"/>
    </row>
    <row r="24" spans="1:16" s="21" customFormat="1" ht="13.35" customHeight="1">
      <c r="A24" s="17"/>
      <c r="B24" s="17"/>
      <c r="C24" s="17"/>
      <c r="D24" s="17"/>
      <c r="E24" s="26"/>
      <c r="F24" s="26"/>
      <c r="G24" s="18"/>
      <c r="H24" s="17"/>
      <c r="I24" s="26"/>
      <c r="J24" s="26"/>
      <c r="K24" s="20"/>
      <c r="O24" s="20"/>
      <c r="P24" s="20"/>
    </row>
    <row r="25" spans="1:16" s="21" customFormat="1" ht="13.35" customHeight="1">
      <c r="A25" s="27"/>
      <c r="B25" s="27"/>
      <c r="C25" s="27"/>
      <c r="D25" s="27"/>
      <c r="E25" s="28"/>
      <c r="F25" s="28"/>
      <c r="G25" s="29"/>
      <c r="H25" s="17"/>
      <c r="I25" s="26"/>
      <c r="J25" s="26"/>
      <c r="K25" s="20"/>
      <c r="O25" s="20"/>
      <c r="P25" s="20"/>
    </row>
    <row r="26" spans="1:16" ht="13.35" customHeight="1">
      <c r="A26" s="30"/>
      <c r="B26" s="30"/>
      <c r="C26" s="30"/>
      <c r="D26" s="30"/>
      <c r="E26" s="30"/>
      <c r="F26" s="30"/>
      <c r="G26" s="31"/>
      <c r="H26" s="17"/>
      <c r="I26" s="26"/>
      <c r="J26" s="26"/>
      <c r="K26" s="13" t="e">
        <f>VLOOKUP('Mouvements caisse'!#REF!,I13:K21,'Mouvements caisse'!B8)</f>
        <v>#REF!</v>
      </c>
      <c r="O26" s="13"/>
      <c r="P26" s="13"/>
    </row>
    <row r="27" spans="1:16" ht="13.35" customHeight="1">
      <c r="A27" s="30"/>
      <c r="B27" s="30"/>
      <c r="C27" s="30"/>
      <c r="D27" s="30"/>
      <c r="E27" s="30"/>
      <c r="F27" s="30"/>
      <c r="G27" s="31"/>
      <c r="H27" s="17"/>
      <c r="I27" s="26"/>
      <c r="J27" s="26"/>
      <c r="K27" s="13"/>
      <c r="O27" s="13"/>
      <c r="P27" s="13"/>
    </row>
    <row r="28" spans="1:16" ht="13.35" customHeight="1">
      <c r="A28" s="30"/>
      <c r="B28" s="30"/>
      <c r="C28" s="30"/>
      <c r="D28" s="30"/>
      <c r="E28" s="30"/>
      <c r="F28" s="30"/>
      <c r="G28" s="31"/>
      <c r="H28" s="17"/>
      <c r="I28" s="26"/>
      <c r="J28" s="26"/>
      <c r="K28" s="13" t="s">
        <v>23</v>
      </c>
      <c r="O28" s="13"/>
      <c r="P28" s="13"/>
    </row>
    <row r="29" spans="1:16" ht="13.35" customHeight="1">
      <c r="A29" s="30"/>
      <c r="B29" s="30"/>
      <c r="C29" s="30"/>
      <c r="D29" s="30"/>
      <c r="E29" s="30"/>
      <c r="F29" s="30"/>
      <c r="G29" s="31"/>
      <c r="H29" s="17"/>
      <c r="I29" s="26"/>
      <c r="J29" s="26"/>
      <c r="K29" s="16" t="s">
        <v>24</v>
      </c>
      <c r="O29" s="13"/>
      <c r="P29" s="13"/>
    </row>
    <row r="30" spans="1:16" ht="13.35" customHeight="1">
      <c r="A30" s="30"/>
      <c r="B30" s="30"/>
      <c r="C30" s="30"/>
      <c r="D30" s="30"/>
      <c r="E30" s="30"/>
      <c r="F30" s="30"/>
      <c r="G30" s="31"/>
      <c r="H30" s="17"/>
      <c r="I30" s="26"/>
      <c r="J30" s="26"/>
      <c r="K30" s="13"/>
      <c r="O30" s="13"/>
      <c r="P30" s="13"/>
    </row>
    <row r="31" spans="1:16" ht="13.35" customHeight="1">
      <c r="A31" s="30"/>
      <c r="B31" s="30"/>
      <c r="C31" s="30"/>
      <c r="D31" s="30"/>
      <c r="E31" s="30"/>
      <c r="F31" s="30"/>
      <c r="G31" s="31"/>
      <c r="H31" s="17"/>
      <c r="I31" s="26"/>
      <c r="J31" s="26"/>
      <c r="K31" s="13"/>
      <c r="O31" s="13"/>
      <c r="P31" s="13"/>
    </row>
    <row r="32" spans="1:16" ht="13.35" customHeight="1">
      <c r="A32" s="30"/>
      <c r="B32" s="30"/>
      <c r="C32" s="30"/>
      <c r="D32" s="30"/>
      <c r="E32" s="30"/>
      <c r="F32" s="30"/>
      <c r="G32" s="31"/>
      <c r="H32" s="17"/>
      <c r="I32" s="26"/>
      <c r="J32" s="26"/>
      <c r="K32" s="13"/>
      <c r="O32" s="13"/>
      <c r="P32" s="13"/>
    </row>
    <row r="33" spans="1:16" ht="13.35" customHeight="1">
      <c r="A33" s="30"/>
      <c r="B33" s="30"/>
      <c r="C33" s="30"/>
      <c r="D33" s="30"/>
      <c r="E33" s="30"/>
      <c r="F33" s="30"/>
      <c r="G33" s="31"/>
      <c r="H33" s="17"/>
      <c r="I33" s="26"/>
      <c r="J33" s="26"/>
      <c r="K33" s="13"/>
      <c r="O33" s="13"/>
      <c r="P33" s="13"/>
    </row>
    <row r="34" spans="1:16" ht="13.35" customHeight="1">
      <c r="A34" s="30"/>
      <c r="B34" s="30"/>
      <c r="C34" s="30"/>
      <c r="D34" s="30"/>
      <c r="E34" s="30"/>
      <c r="F34" s="30"/>
      <c r="G34" s="31"/>
      <c r="H34" s="17"/>
      <c r="I34" s="26"/>
      <c r="J34" s="26"/>
      <c r="K34" s="13"/>
      <c r="O34" s="13"/>
      <c r="P34" s="13"/>
    </row>
    <row r="35" spans="1:16" ht="13.35" customHeight="1">
      <c r="A35" s="30"/>
      <c r="B35" s="30"/>
      <c r="C35" s="30"/>
      <c r="D35" s="30"/>
      <c r="E35" s="30"/>
      <c r="F35" s="30"/>
      <c r="G35" s="31"/>
      <c r="H35" s="17"/>
      <c r="I35" s="26"/>
      <c r="J35" s="26"/>
      <c r="K35" s="13"/>
      <c r="O35" s="13"/>
      <c r="P35" s="13"/>
    </row>
    <row r="36" spans="1:16" ht="13.35" customHeight="1">
      <c r="A36" s="30"/>
      <c r="B36" s="30"/>
      <c r="C36" s="30"/>
      <c r="D36" s="30"/>
      <c r="E36" s="30"/>
      <c r="F36" s="30"/>
      <c r="G36" s="31"/>
      <c r="H36" s="17"/>
      <c r="I36" s="26"/>
      <c r="J36" s="26"/>
      <c r="K36" s="13"/>
      <c r="O36" s="13"/>
      <c r="P36" s="13"/>
    </row>
    <row r="37" spans="1:16" ht="13.35" customHeight="1">
      <c r="A37" s="30"/>
      <c r="B37" s="30"/>
      <c r="C37" s="30"/>
      <c r="D37" s="30"/>
      <c r="E37" s="30"/>
      <c r="F37" s="30"/>
      <c r="G37" s="31"/>
      <c r="H37" s="17"/>
      <c r="I37" s="26"/>
      <c r="J37" s="26"/>
      <c r="K37" s="13"/>
      <c r="O37" s="13"/>
      <c r="P37" s="13"/>
    </row>
    <row r="38" spans="1:16" ht="13.35" customHeight="1">
      <c r="A38" s="30"/>
      <c r="B38" s="30"/>
      <c r="C38" s="30"/>
      <c r="D38" s="30"/>
      <c r="E38" s="30"/>
      <c r="F38" s="30"/>
      <c r="G38" s="31"/>
      <c r="H38" s="17"/>
      <c r="I38" s="26"/>
      <c r="J38" s="26"/>
      <c r="K38" s="13"/>
      <c r="O38" s="13"/>
      <c r="P38" s="13"/>
    </row>
    <row r="39" spans="1:16" ht="13.35" customHeight="1">
      <c r="A39" s="30"/>
      <c r="B39" s="30"/>
      <c r="C39" s="30"/>
      <c r="D39" s="30"/>
      <c r="E39" s="30"/>
      <c r="F39" s="30"/>
      <c r="G39" s="31"/>
      <c r="H39" s="17"/>
      <c r="I39" s="26"/>
      <c r="J39" s="26"/>
      <c r="K39" s="13"/>
      <c r="O39" s="13"/>
      <c r="P39" s="13"/>
    </row>
    <row r="40" spans="1:16" ht="13.35" customHeight="1">
      <c r="A40" s="30"/>
      <c r="B40" s="30"/>
      <c r="C40" s="30"/>
      <c r="D40" s="30"/>
      <c r="E40" s="30"/>
      <c r="F40" s="30"/>
      <c r="G40" s="31"/>
      <c r="H40" s="17"/>
      <c r="I40" s="26"/>
      <c r="J40" s="26"/>
      <c r="K40" s="13"/>
      <c r="L40" s="13"/>
      <c r="M40" s="13"/>
      <c r="N40" s="13"/>
      <c r="O40" s="13"/>
      <c r="P40" s="13"/>
    </row>
    <row r="41" spans="1:16" ht="13.35" customHeight="1">
      <c r="A41" s="30"/>
      <c r="B41" s="30"/>
      <c r="C41" s="30"/>
      <c r="D41" s="30"/>
      <c r="E41" s="30"/>
      <c r="F41" s="30"/>
      <c r="G41" s="31"/>
      <c r="H41" s="17"/>
      <c r="I41" s="26"/>
      <c r="J41" s="26"/>
      <c r="K41" s="13"/>
      <c r="L41" s="13"/>
      <c r="M41" s="13"/>
      <c r="N41" s="13"/>
      <c r="O41" s="13"/>
      <c r="P41" s="13"/>
    </row>
    <row r="42" spans="1:16" ht="13.35" customHeight="1">
      <c r="A42" s="30"/>
      <c r="B42" s="30"/>
      <c r="C42" s="30"/>
      <c r="D42" s="30"/>
      <c r="E42" s="30"/>
      <c r="F42" s="30"/>
      <c r="G42" s="31"/>
      <c r="H42" s="17"/>
      <c r="I42" s="26"/>
      <c r="J42" s="26"/>
    </row>
    <row r="43" spans="1:16" ht="13.35" customHeight="1">
      <c r="A43" s="30"/>
      <c r="B43" s="30"/>
      <c r="C43" s="30"/>
      <c r="D43" s="30"/>
      <c r="E43" s="30"/>
      <c r="F43" s="30"/>
      <c r="G43" s="31"/>
      <c r="H43" s="17"/>
      <c r="I43" s="26"/>
      <c r="J43" s="26"/>
    </row>
    <row r="44" spans="1:16" ht="13.35" customHeight="1">
      <c r="A44" s="30"/>
      <c r="B44" s="30"/>
      <c r="C44" s="30"/>
      <c r="D44" s="30"/>
      <c r="E44" s="30"/>
      <c r="F44" s="30"/>
      <c r="G44" s="31"/>
      <c r="H44" s="17"/>
      <c r="I44" s="26"/>
      <c r="J44" s="26"/>
    </row>
    <row r="45" spans="1:16" ht="13.35" customHeight="1">
      <c r="A45" s="30"/>
      <c r="B45" s="30"/>
      <c r="C45" s="30"/>
      <c r="D45" s="30"/>
      <c r="E45" s="30"/>
      <c r="F45" s="30"/>
      <c r="G45" s="31"/>
      <c r="H45" s="17"/>
      <c r="I45" s="26"/>
      <c r="J45" s="26"/>
    </row>
    <row r="46" spans="1:16" ht="13.35" customHeight="1">
      <c r="A46" s="30"/>
      <c r="B46" s="30"/>
      <c r="C46" s="30"/>
      <c r="D46" s="30"/>
      <c r="E46" s="30"/>
      <c r="F46" s="30"/>
      <c r="G46" s="31"/>
      <c r="H46" s="17"/>
      <c r="I46" s="26"/>
      <c r="J46" s="26"/>
    </row>
    <row r="47" spans="1:16" ht="13.35" customHeight="1">
      <c r="A47" s="30"/>
      <c r="B47" s="30"/>
      <c r="C47" s="30"/>
      <c r="D47" s="30"/>
      <c r="E47" s="30"/>
      <c r="F47" s="30"/>
      <c r="G47" s="31"/>
      <c r="H47" s="17"/>
      <c r="I47" s="26"/>
      <c r="J47" s="26"/>
    </row>
    <row r="48" spans="1:16" ht="13.35" customHeight="1">
      <c r="A48" s="30"/>
      <c r="B48" s="30"/>
      <c r="C48" s="30"/>
      <c r="D48" s="30"/>
      <c r="E48" s="30"/>
      <c r="F48" s="30"/>
      <c r="G48" s="31"/>
      <c r="H48" s="17"/>
      <c r="I48" s="26"/>
      <c r="J48" s="26"/>
    </row>
    <row r="49" spans="1:10" ht="13.35" customHeight="1">
      <c r="A49" s="30"/>
      <c r="B49" s="30"/>
      <c r="C49" s="30"/>
      <c r="D49" s="30"/>
      <c r="E49" s="30"/>
      <c r="F49" s="30"/>
      <c r="G49" s="31"/>
      <c r="H49" s="17"/>
      <c r="I49" s="26"/>
      <c r="J49" s="26"/>
    </row>
    <row r="50" spans="1:10" ht="13.35" customHeight="1">
      <c r="A50" s="30"/>
      <c r="B50" s="30"/>
      <c r="C50" s="30"/>
      <c r="D50" s="30"/>
      <c r="E50" s="30"/>
      <c r="F50" s="30"/>
      <c r="G50" s="31"/>
      <c r="H50" s="17"/>
      <c r="I50" s="26"/>
      <c r="J50" s="26"/>
    </row>
    <row r="51" spans="1:10" ht="13.35" customHeight="1">
      <c r="A51" s="30"/>
      <c r="B51" s="30"/>
      <c r="C51" s="30"/>
      <c r="D51" s="30"/>
      <c r="E51" s="30"/>
      <c r="F51" s="30"/>
      <c r="G51" s="31"/>
      <c r="H51" s="17"/>
      <c r="I51" s="26"/>
      <c r="J51" s="26"/>
    </row>
    <row r="52" spans="1:10" ht="13.35" customHeight="1">
      <c r="A52" s="30"/>
      <c r="B52" s="30"/>
      <c r="C52" s="30"/>
      <c r="D52" s="30"/>
      <c r="E52" s="30"/>
      <c r="F52" s="30"/>
      <c r="G52" s="31"/>
      <c r="H52" s="17"/>
      <c r="I52" s="26"/>
      <c r="J52" s="26"/>
    </row>
    <row r="53" spans="1:10" ht="13.35" customHeight="1">
      <c r="A53" s="30"/>
      <c r="B53" s="30"/>
      <c r="C53" s="30"/>
      <c r="D53" s="30"/>
      <c r="E53" s="30"/>
      <c r="F53" s="30"/>
      <c r="G53" s="31"/>
      <c r="H53" s="17"/>
      <c r="I53" s="26"/>
      <c r="J53" s="26"/>
    </row>
    <row r="54" spans="1:10" ht="13.35" customHeight="1">
      <c r="A54" s="30"/>
      <c r="B54" s="30"/>
      <c r="C54" s="30"/>
      <c r="D54" s="30"/>
      <c r="E54" s="30"/>
      <c r="F54" s="30"/>
      <c r="G54" s="31"/>
      <c r="H54" s="17"/>
      <c r="I54" s="26"/>
      <c r="J54" s="26"/>
    </row>
    <row r="55" spans="1:10" ht="13.35" customHeight="1">
      <c r="A55" s="30"/>
      <c r="B55" s="30"/>
      <c r="C55" s="30"/>
      <c r="D55" s="30"/>
      <c r="E55" s="30"/>
      <c r="F55" s="30"/>
      <c r="G55" s="31"/>
      <c r="H55" s="17"/>
      <c r="I55" s="26"/>
      <c r="J55" s="26"/>
    </row>
    <row r="56" spans="1:10" ht="13.35" customHeight="1">
      <c r="A56" s="30"/>
      <c r="B56" s="30"/>
      <c r="C56" s="30"/>
      <c r="D56" s="30"/>
      <c r="E56" s="30"/>
      <c r="F56" s="30"/>
      <c r="G56" s="31"/>
      <c r="H56" s="17"/>
      <c r="I56" s="26"/>
      <c r="J56" s="26"/>
    </row>
    <row r="57" spans="1:10" ht="13.35" customHeight="1">
      <c r="A57" s="30"/>
      <c r="B57" s="30"/>
      <c r="C57" s="30"/>
      <c r="D57" s="30"/>
      <c r="E57" s="30"/>
      <c r="F57" s="30"/>
      <c r="G57" s="31"/>
      <c r="H57" s="17"/>
      <c r="I57" s="26"/>
      <c r="J57" s="26"/>
    </row>
    <row r="58" spans="1:10" ht="13.35" customHeight="1">
      <c r="A58" s="30"/>
      <c r="B58" s="30"/>
      <c r="C58" s="30"/>
      <c r="D58" s="30"/>
      <c r="E58" s="30"/>
      <c r="F58" s="30"/>
      <c r="G58" s="31"/>
      <c r="H58" s="17"/>
      <c r="I58" s="26"/>
      <c r="J58" s="26"/>
    </row>
    <row r="59" spans="1:10" ht="13.35" customHeight="1">
      <c r="A59" s="30"/>
      <c r="B59" s="30"/>
      <c r="C59" s="30"/>
      <c r="D59" s="30"/>
      <c r="E59" s="30"/>
      <c r="F59" s="30"/>
      <c r="G59" s="31"/>
      <c r="H59" s="17"/>
      <c r="I59" s="26"/>
      <c r="J59" s="26"/>
    </row>
    <row r="60" spans="1:10" ht="13.35" customHeight="1">
      <c r="A60" s="30"/>
      <c r="B60" s="30"/>
      <c r="C60" s="30"/>
      <c r="D60" s="30"/>
      <c r="E60" s="30"/>
      <c r="F60" s="30"/>
      <c r="G60" s="31"/>
      <c r="H60" s="17"/>
      <c r="I60" s="26"/>
      <c r="J60" s="26"/>
    </row>
    <row r="61" spans="1:10" ht="13.35" customHeight="1">
      <c r="A61" s="30"/>
      <c r="B61" s="30"/>
      <c r="C61" s="30"/>
      <c r="D61" s="30"/>
      <c r="E61" s="30"/>
      <c r="F61" s="30"/>
      <c r="G61" s="31"/>
      <c r="H61" s="17"/>
      <c r="I61" s="26"/>
      <c r="J61" s="26"/>
    </row>
    <row r="62" spans="1:10" ht="13.35" customHeight="1">
      <c r="A62" s="30"/>
      <c r="B62" s="30"/>
      <c r="C62" s="30"/>
      <c r="D62" s="30"/>
      <c r="E62" s="30"/>
      <c r="F62" s="30"/>
      <c r="G62" s="31"/>
      <c r="H62" s="17"/>
      <c r="I62" s="26"/>
      <c r="J62" s="26"/>
    </row>
    <row r="63" spans="1:10" ht="13.35" customHeight="1">
      <c r="A63" s="30"/>
      <c r="B63" s="30"/>
      <c r="C63" s="30"/>
      <c r="D63" s="30"/>
      <c r="E63" s="30"/>
      <c r="F63" s="30"/>
      <c r="G63" s="31"/>
      <c r="H63" s="17"/>
      <c r="I63" s="26"/>
      <c r="J63" s="26"/>
    </row>
    <row r="64" spans="1:10" ht="13.35" customHeight="1">
      <c r="A64" s="30"/>
      <c r="B64" s="30"/>
      <c r="C64" s="30"/>
      <c r="D64" s="30"/>
      <c r="E64" s="30"/>
      <c r="F64" s="30"/>
      <c r="G64" s="31"/>
      <c r="H64" s="17"/>
      <c r="I64" s="26"/>
      <c r="J64" s="26"/>
    </row>
    <row r="65" spans="1:10" ht="13.35" customHeight="1">
      <c r="A65" s="30"/>
      <c r="B65" s="30"/>
      <c r="C65" s="30"/>
      <c r="D65" s="30"/>
      <c r="E65" s="30"/>
      <c r="F65" s="30"/>
      <c r="G65" s="31"/>
      <c r="H65" s="17"/>
      <c r="I65" s="26"/>
      <c r="J65" s="26"/>
    </row>
    <row r="66" spans="1:10" ht="13.35" customHeight="1">
      <c r="A66" s="30"/>
      <c r="B66" s="30"/>
      <c r="C66" s="30"/>
      <c r="D66" s="30"/>
      <c r="E66" s="30"/>
      <c r="F66" s="30"/>
      <c r="G66" s="31"/>
      <c r="H66" s="17"/>
      <c r="I66" s="26"/>
      <c r="J66" s="26"/>
    </row>
    <row r="67" spans="1:10" ht="13.35" customHeight="1">
      <c r="A67" s="30"/>
      <c r="B67" s="30"/>
      <c r="C67" s="30"/>
      <c r="D67" s="30"/>
      <c r="E67" s="30"/>
      <c r="F67" s="30"/>
      <c r="G67" s="31"/>
      <c r="H67" s="17"/>
      <c r="I67" s="26"/>
      <c r="J67" s="26"/>
    </row>
    <row r="68" spans="1:10" ht="13.35" customHeight="1">
      <c r="A68" s="30"/>
      <c r="B68" s="30"/>
      <c r="C68" s="30"/>
      <c r="D68" s="30"/>
      <c r="E68" s="30"/>
      <c r="F68" s="30"/>
      <c r="G68" s="31"/>
      <c r="H68" s="17"/>
      <c r="I68" s="26"/>
      <c r="J68" s="26"/>
    </row>
    <row r="69" spans="1:10" ht="13.35" customHeight="1">
      <c r="A69" s="30"/>
      <c r="B69" s="30"/>
      <c r="C69" s="30"/>
      <c r="D69" s="30"/>
      <c r="E69" s="30"/>
      <c r="F69" s="30"/>
      <c r="G69" s="31"/>
      <c r="H69" s="17"/>
      <c r="I69" s="26"/>
      <c r="J69" s="26"/>
    </row>
    <row r="70" spans="1:10" ht="13.35" customHeight="1">
      <c r="A70" s="30"/>
      <c r="B70" s="30"/>
      <c r="C70" s="30"/>
      <c r="D70" s="30"/>
      <c r="E70" s="30"/>
      <c r="F70" s="30"/>
      <c r="G70" s="31"/>
      <c r="H70" s="17"/>
      <c r="I70" s="26"/>
      <c r="J70" s="26"/>
    </row>
    <row r="71" spans="1:10" ht="13.35" customHeight="1">
      <c r="A71" s="30"/>
      <c r="B71" s="30"/>
      <c r="C71" s="30"/>
      <c r="D71" s="30"/>
      <c r="E71" s="30"/>
      <c r="F71" s="30"/>
      <c r="G71" s="31"/>
      <c r="H71" s="17"/>
      <c r="I71" s="26"/>
      <c r="J71" s="26"/>
    </row>
    <row r="72" spans="1:10" ht="13.35" customHeight="1">
      <c r="A72" s="30"/>
      <c r="B72" s="30"/>
      <c r="C72" s="30"/>
      <c r="D72" s="30"/>
      <c r="E72" s="30"/>
      <c r="F72" s="30"/>
      <c r="G72" s="31"/>
      <c r="H72" s="17"/>
      <c r="I72" s="26"/>
      <c r="J72" s="26"/>
    </row>
    <row r="73" spans="1:10" ht="13.35" customHeight="1">
      <c r="A73" s="30"/>
      <c r="B73" s="30"/>
      <c r="C73" s="30"/>
      <c r="D73" s="30"/>
      <c r="E73" s="30"/>
      <c r="F73" s="30"/>
      <c r="G73" s="31"/>
      <c r="H73" s="17"/>
      <c r="I73" s="26"/>
      <c r="J73" s="26"/>
    </row>
    <row r="74" spans="1:10" ht="13.35" customHeight="1">
      <c r="A74" s="30"/>
      <c r="B74" s="30"/>
      <c r="C74" s="30"/>
      <c r="D74" s="30"/>
      <c r="E74" s="30"/>
      <c r="F74" s="30"/>
      <c r="G74" s="31"/>
      <c r="H74" s="17"/>
      <c r="I74" s="26"/>
      <c r="J74" s="26"/>
    </row>
    <row r="75" spans="1:10" ht="13.35" customHeight="1">
      <c r="A75" s="30"/>
      <c r="B75" s="30"/>
      <c r="C75" s="30"/>
      <c r="D75" s="30"/>
      <c r="E75" s="30"/>
      <c r="F75" s="30"/>
      <c r="G75" s="31"/>
      <c r="H75" s="17"/>
      <c r="I75" s="26"/>
      <c r="J75" s="26"/>
    </row>
    <row r="76" spans="1:10" ht="13.35" customHeight="1">
      <c r="A76" s="30"/>
      <c r="B76" s="30"/>
      <c r="C76" s="30"/>
      <c r="D76" s="30"/>
      <c r="E76" s="30"/>
      <c r="F76" s="30"/>
      <c r="G76" s="31"/>
      <c r="H76" s="17"/>
      <c r="I76" s="26"/>
      <c r="J76" s="26"/>
    </row>
    <row r="77" spans="1:10" ht="13.35" customHeight="1">
      <c r="A77" s="30"/>
      <c r="B77" s="30"/>
      <c r="C77" s="30"/>
      <c r="D77" s="30"/>
      <c r="E77" s="30"/>
      <c r="F77" s="30"/>
      <c r="G77" s="31"/>
      <c r="H77" s="17"/>
      <c r="I77" s="26"/>
      <c r="J77" s="26"/>
    </row>
    <row r="78" spans="1:10" ht="13.35" customHeight="1">
      <c r="A78" s="30"/>
      <c r="B78" s="30"/>
      <c r="C78" s="30"/>
      <c r="D78" s="30"/>
      <c r="E78" s="30"/>
      <c r="F78" s="30"/>
      <c r="G78" s="31"/>
      <c r="H78" s="17"/>
      <c r="I78" s="26"/>
      <c r="J78" s="26"/>
    </row>
    <row r="79" spans="1:10" ht="13.35" customHeight="1">
      <c r="A79" s="30"/>
      <c r="B79" s="30"/>
      <c r="C79" s="30"/>
      <c r="D79" s="30"/>
      <c r="E79" s="30"/>
      <c r="F79" s="30"/>
      <c r="G79" s="31"/>
      <c r="H79" s="17"/>
      <c r="I79" s="26"/>
      <c r="J79" s="26"/>
    </row>
    <row r="80" spans="1:10" ht="13.35" customHeight="1">
      <c r="A80" s="30"/>
      <c r="B80" s="30"/>
      <c r="C80" s="30"/>
      <c r="D80" s="30"/>
      <c r="E80" s="30"/>
      <c r="F80" s="30"/>
      <c r="G80" s="31"/>
      <c r="H80" s="17"/>
      <c r="I80" s="26"/>
      <c r="J80" s="26"/>
    </row>
    <row r="81" spans="1:10" ht="13.35" customHeight="1">
      <c r="A81" s="30"/>
      <c r="B81" s="30"/>
      <c r="C81" s="30"/>
      <c r="D81" s="30"/>
      <c r="E81" s="30"/>
      <c r="F81" s="30"/>
      <c r="G81" s="31"/>
      <c r="H81" s="17"/>
      <c r="I81" s="26"/>
      <c r="J81" s="26"/>
    </row>
    <row r="82" spans="1:10" ht="13.35" customHeight="1">
      <c r="A82" s="30"/>
      <c r="B82" s="30"/>
      <c r="C82" s="30"/>
      <c r="D82" s="30"/>
      <c r="E82" s="30"/>
      <c r="F82" s="30"/>
      <c r="G82" s="31"/>
      <c r="H82" s="17"/>
      <c r="I82" s="26"/>
      <c r="J82" s="26"/>
    </row>
    <row r="83" spans="1:10" ht="13.35" customHeight="1">
      <c r="A83" s="30"/>
      <c r="B83" s="30"/>
      <c r="C83" s="30"/>
      <c r="D83" s="30"/>
      <c r="E83" s="30"/>
      <c r="F83" s="30"/>
      <c r="G83" s="31"/>
      <c r="H83" s="17"/>
      <c r="I83" s="26"/>
      <c r="J83" s="26"/>
    </row>
    <row r="84" spans="1:10" ht="13.35" customHeight="1">
      <c r="A84" s="30"/>
      <c r="B84" s="30"/>
      <c r="C84" s="30"/>
      <c r="D84" s="30"/>
      <c r="E84" s="30"/>
      <c r="F84" s="30"/>
      <c r="G84" s="31"/>
      <c r="H84" s="17"/>
      <c r="I84" s="26"/>
      <c r="J84" s="26"/>
    </row>
    <row r="85" spans="1:10" ht="13.35" customHeight="1">
      <c r="A85" s="30"/>
      <c r="B85" s="30"/>
      <c r="C85" s="30"/>
      <c r="D85" s="30"/>
      <c r="E85" s="30"/>
      <c r="F85" s="30"/>
      <c r="G85" s="31"/>
      <c r="H85" s="17"/>
      <c r="I85" s="26"/>
      <c r="J85" s="26"/>
    </row>
    <row r="86" spans="1:10" ht="13.35" customHeight="1">
      <c r="A86" s="30"/>
      <c r="B86" s="30"/>
      <c r="C86" s="30"/>
      <c r="D86" s="30"/>
      <c r="E86" s="30"/>
      <c r="F86" s="30"/>
      <c r="G86" s="31"/>
      <c r="H86" s="17"/>
      <c r="I86" s="26"/>
      <c r="J86" s="26"/>
    </row>
    <row r="87" spans="1:10" ht="13.35" customHeight="1">
      <c r="A87" s="30"/>
      <c r="B87" s="30"/>
      <c r="C87" s="30"/>
      <c r="D87" s="30"/>
      <c r="E87" s="30"/>
      <c r="F87" s="30"/>
      <c r="G87" s="31"/>
      <c r="H87" s="17"/>
      <c r="I87" s="26"/>
      <c r="J87" s="26"/>
    </row>
    <row r="88" spans="1:10" ht="13.35" customHeight="1">
      <c r="A88" s="30"/>
      <c r="B88" s="30"/>
      <c r="C88" s="30"/>
      <c r="D88" s="30"/>
      <c r="E88" s="30"/>
      <c r="F88" s="30"/>
      <c r="G88" s="31"/>
      <c r="H88" s="17"/>
      <c r="I88" s="26"/>
      <c r="J88" s="26"/>
    </row>
    <row r="89" spans="1:10" ht="13.35" customHeight="1">
      <c r="A89" s="30"/>
      <c r="B89" s="30"/>
      <c r="C89" s="30"/>
      <c r="D89" s="30"/>
      <c r="E89" s="30"/>
      <c r="F89" s="30"/>
      <c r="G89" s="31"/>
      <c r="H89" s="17"/>
      <c r="I89" s="26"/>
      <c r="J89" s="26"/>
    </row>
    <row r="90" spans="1:10" ht="13.35" customHeight="1">
      <c r="A90" s="30"/>
      <c r="B90" s="30"/>
      <c r="C90" s="30"/>
      <c r="D90" s="30"/>
      <c r="E90" s="30"/>
      <c r="F90" s="30"/>
      <c r="G90" s="31"/>
      <c r="H90" s="17"/>
      <c r="I90" s="26"/>
      <c r="J90" s="26"/>
    </row>
    <row r="91" spans="1:10" ht="13.35" customHeight="1">
      <c r="A91" s="30"/>
      <c r="B91" s="30"/>
      <c r="C91" s="30"/>
      <c r="D91" s="30"/>
      <c r="E91" s="30"/>
      <c r="F91" s="30"/>
      <c r="G91" s="31"/>
      <c r="H91" s="17"/>
      <c r="I91" s="26"/>
      <c r="J91" s="26"/>
    </row>
    <row r="92" spans="1:10" ht="13.35" customHeight="1">
      <c r="A92" s="30"/>
      <c r="B92" s="30"/>
      <c r="C92" s="30"/>
      <c r="D92" s="30"/>
      <c r="E92" s="30"/>
      <c r="F92" s="30"/>
      <c r="G92" s="31"/>
      <c r="H92" s="17"/>
      <c r="I92" s="26"/>
      <c r="J92" s="26"/>
    </row>
    <row r="93" spans="1:10" ht="13.35" customHeight="1">
      <c r="A93" s="30"/>
      <c r="B93" s="30"/>
      <c r="C93" s="30"/>
      <c r="D93" s="30"/>
      <c r="E93" s="30"/>
      <c r="F93" s="30"/>
      <c r="G93" s="31"/>
      <c r="H93" s="17"/>
      <c r="I93" s="26"/>
      <c r="J93" s="26"/>
    </row>
    <row r="94" spans="1:10" ht="13.35" customHeight="1">
      <c r="A94" s="30"/>
      <c r="B94" s="30"/>
      <c r="C94" s="30"/>
      <c r="D94" s="30"/>
      <c r="E94" s="30"/>
      <c r="F94" s="30"/>
      <c r="G94" s="31"/>
      <c r="H94" s="17"/>
      <c r="I94" s="26"/>
      <c r="J94" s="26"/>
    </row>
    <row r="95" spans="1:10" ht="13.35" customHeight="1">
      <c r="A95" s="30"/>
      <c r="B95" s="30"/>
      <c r="C95" s="30"/>
      <c r="D95" s="30"/>
      <c r="E95" s="30"/>
      <c r="F95" s="30"/>
      <c r="G95" s="31"/>
      <c r="H95" s="17"/>
      <c r="I95" s="26"/>
      <c r="J95" s="26"/>
    </row>
    <row r="96" spans="1:10" ht="13.35" customHeight="1">
      <c r="A96" s="30"/>
      <c r="B96" s="30"/>
      <c r="C96" s="30"/>
      <c r="D96" s="30"/>
      <c r="E96" s="30"/>
      <c r="F96" s="30"/>
      <c r="G96" s="31"/>
      <c r="H96" s="17"/>
      <c r="I96" s="26"/>
      <c r="J96" s="26"/>
    </row>
    <row r="97" spans="1:10" ht="13.35" customHeight="1">
      <c r="A97" s="30"/>
      <c r="B97" s="30"/>
      <c r="C97" s="30"/>
      <c r="D97" s="30"/>
      <c r="E97" s="30"/>
      <c r="F97" s="30"/>
      <c r="G97" s="31"/>
      <c r="H97" s="17"/>
      <c r="I97" s="26"/>
      <c r="J97" s="26"/>
    </row>
    <row r="98" spans="1:10" ht="13.35" customHeight="1">
      <c r="A98" s="30"/>
      <c r="B98" s="30"/>
      <c r="C98" s="30"/>
      <c r="D98" s="30"/>
      <c r="E98" s="30"/>
      <c r="F98" s="30"/>
      <c r="G98" s="31"/>
      <c r="H98" s="17"/>
      <c r="I98" s="26"/>
      <c r="J98" s="26"/>
    </row>
    <row r="99" spans="1:10" ht="13.35" customHeight="1">
      <c r="A99" s="30"/>
      <c r="B99" s="30"/>
      <c r="C99" s="30"/>
      <c r="D99" s="30"/>
      <c r="E99" s="30"/>
      <c r="F99" s="30"/>
      <c r="G99" s="31"/>
      <c r="H99" s="17"/>
      <c r="I99" s="26"/>
      <c r="J99" s="26"/>
    </row>
    <row r="100" spans="1:10" ht="13.35" customHeight="1">
      <c r="A100" s="30"/>
      <c r="B100" s="30"/>
      <c r="C100" s="30"/>
      <c r="D100" s="30"/>
      <c r="E100" s="30"/>
      <c r="F100" s="30"/>
      <c r="G100" s="31"/>
      <c r="H100" s="17"/>
      <c r="I100" s="26"/>
      <c r="J100" s="26"/>
    </row>
    <row r="101" spans="1:10" ht="13.35" customHeight="1">
      <c r="A101" s="30"/>
      <c r="B101" s="30"/>
      <c r="C101" s="30"/>
      <c r="D101" s="30"/>
      <c r="E101" s="30"/>
      <c r="F101" s="30"/>
      <c r="G101" s="31"/>
      <c r="H101" s="17"/>
      <c r="I101" s="26"/>
      <c r="J101" s="26"/>
    </row>
    <row r="102" spans="1:10" ht="13.35" customHeight="1">
      <c r="A102" s="30"/>
      <c r="B102" s="30"/>
      <c r="C102" s="30"/>
      <c r="D102" s="30"/>
      <c r="E102" s="30"/>
      <c r="F102" s="30"/>
      <c r="G102" s="31"/>
      <c r="H102" s="17"/>
      <c r="I102" s="26"/>
      <c r="J102" s="26"/>
    </row>
    <row r="103" spans="1:10" ht="13.35" customHeight="1">
      <c r="A103" s="30"/>
      <c r="B103" s="30"/>
      <c r="C103" s="30"/>
      <c r="D103" s="30"/>
      <c r="E103" s="30"/>
      <c r="F103" s="30"/>
      <c r="G103" s="31"/>
      <c r="H103" s="17"/>
      <c r="I103" s="26"/>
      <c r="J103" s="26"/>
    </row>
    <row r="104" spans="1:10" ht="13.35" customHeight="1">
      <c r="A104" s="30"/>
      <c r="B104" s="30"/>
      <c r="C104" s="30"/>
      <c r="D104" s="30"/>
      <c r="E104" s="30"/>
      <c r="F104" s="30"/>
      <c r="G104" s="31"/>
      <c r="H104" s="17"/>
      <c r="I104" s="26"/>
      <c r="J104" s="26"/>
    </row>
    <row r="105" spans="1:10" ht="13.35" customHeight="1">
      <c r="A105" s="30"/>
      <c r="B105" s="30"/>
      <c r="C105" s="30"/>
      <c r="D105" s="30"/>
      <c r="E105" s="30"/>
      <c r="F105" s="30"/>
      <c r="G105" s="31"/>
      <c r="H105" s="17"/>
      <c r="I105" s="26"/>
      <c r="J105" s="26"/>
    </row>
    <row r="106" spans="1:10" ht="13.35" customHeight="1">
      <c r="A106" s="30"/>
      <c r="B106" s="30"/>
      <c r="C106" s="30"/>
      <c r="D106" s="30"/>
      <c r="E106" s="30"/>
      <c r="F106" s="30"/>
      <c r="G106" s="31"/>
      <c r="H106" s="17"/>
      <c r="I106" s="26"/>
      <c r="J106" s="26"/>
    </row>
    <row r="107" spans="1:10" ht="13.35" customHeight="1">
      <c r="A107" s="30"/>
      <c r="B107" s="30"/>
      <c r="C107" s="30"/>
      <c r="D107" s="30"/>
      <c r="E107" s="30"/>
      <c r="F107" s="30"/>
      <c r="G107" s="31"/>
      <c r="H107" s="17"/>
      <c r="I107" s="26"/>
      <c r="J107" s="26"/>
    </row>
    <row r="108" spans="1:10" ht="13.35" customHeight="1">
      <c r="A108" s="30"/>
      <c r="B108" s="30"/>
      <c r="C108" s="30"/>
      <c r="D108" s="30"/>
      <c r="E108" s="30"/>
      <c r="F108" s="30"/>
      <c r="G108" s="31"/>
      <c r="H108" s="17"/>
      <c r="I108" s="26"/>
      <c r="J108" s="26"/>
    </row>
    <row r="109" spans="1:10" ht="13.35" customHeight="1">
      <c r="A109" s="30"/>
      <c r="B109" s="30"/>
      <c r="C109" s="30"/>
      <c r="D109" s="30"/>
      <c r="E109" s="30"/>
      <c r="F109" s="30"/>
      <c r="G109" s="31"/>
      <c r="H109" s="17"/>
      <c r="I109" s="26"/>
      <c r="J109" s="26"/>
    </row>
    <row r="110" spans="1:10" ht="13.35" customHeight="1">
      <c r="A110" s="30"/>
      <c r="B110" s="30"/>
      <c r="C110" s="30"/>
      <c r="D110" s="30"/>
      <c r="E110" s="30"/>
      <c r="F110" s="30"/>
      <c r="G110" s="31"/>
      <c r="H110" s="17"/>
      <c r="I110" s="26"/>
      <c r="J110" s="26"/>
    </row>
    <row r="111" spans="1:10" ht="13.35" customHeight="1">
      <c r="A111" s="30"/>
      <c r="B111" s="30"/>
      <c r="C111" s="30"/>
      <c r="D111" s="30"/>
      <c r="E111" s="30"/>
      <c r="F111" s="30"/>
      <c r="G111" s="31"/>
      <c r="H111" s="17"/>
      <c r="I111" s="26"/>
      <c r="J111" s="26"/>
    </row>
    <row r="112" spans="1:10" ht="13.35" customHeight="1">
      <c r="A112" s="30"/>
      <c r="B112" s="30"/>
      <c r="C112" s="30"/>
      <c r="D112" s="30"/>
      <c r="E112" s="30"/>
      <c r="F112" s="30"/>
      <c r="G112" s="31"/>
      <c r="H112" s="17"/>
      <c r="I112" s="26"/>
      <c r="J112" s="26"/>
    </row>
    <row r="113" spans="1:10" ht="13.35" customHeight="1">
      <c r="A113" s="30"/>
      <c r="B113" s="30"/>
      <c r="C113" s="30"/>
      <c r="D113" s="30"/>
      <c r="E113" s="30"/>
      <c r="F113" s="30"/>
      <c r="G113" s="31"/>
      <c r="H113" s="17"/>
      <c r="I113" s="26"/>
      <c r="J113" s="26"/>
    </row>
    <row r="114" spans="1:10" ht="13.35" customHeight="1">
      <c r="A114" s="30"/>
      <c r="B114" s="30"/>
      <c r="C114" s="30"/>
      <c r="D114" s="30"/>
      <c r="E114" s="30"/>
      <c r="F114" s="30"/>
      <c r="G114" s="31"/>
      <c r="H114" s="17"/>
      <c r="I114" s="26"/>
      <c r="J114" s="26"/>
    </row>
    <row r="115" spans="1:10" ht="13.35" customHeight="1">
      <c r="A115" s="30"/>
      <c r="B115" s="30"/>
      <c r="C115" s="30"/>
      <c r="D115" s="30"/>
      <c r="E115" s="30"/>
      <c r="F115" s="30"/>
      <c r="G115" s="31"/>
      <c r="H115" s="17"/>
      <c r="I115" s="26"/>
      <c r="J115" s="26"/>
    </row>
    <row r="116" spans="1:10" ht="13.35" customHeight="1">
      <c r="A116" s="30"/>
      <c r="B116" s="30"/>
      <c r="C116" s="30"/>
      <c r="D116" s="30"/>
      <c r="E116" s="30"/>
      <c r="F116" s="30"/>
      <c r="G116" s="31"/>
      <c r="H116" s="17"/>
      <c r="I116" s="26"/>
      <c r="J116" s="26"/>
    </row>
    <row r="117" spans="1:10" ht="13.35" customHeight="1">
      <c r="A117" s="30"/>
      <c r="B117" s="30"/>
      <c r="C117" s="30"/>
      <c r="D117" s="30"/>
      <c r="E117" s="30"/>
      <c r="F117" s="30"/>
      <c r="G117" s="31"/>
      <c r="H117" s="17"/>
      <c r="I117" s="26"/>
      <c r="J117" s="26"/>
    </row>
    <row r="118" spans="1:10" ht="13.35" customHeight="1">
      <c r="A118" s="30"/>
      <c r="B118" s="30"/>
      <c r="C118" s="30"/>
      <c r="D118" s="30"/>
      <c r="E118" s="30"/>
      <c r="F118" s="30"/>
      <c r="G118" s="31"/>
      <c r="H118" s="17"/>
      <c r="I118" s="26"/>
      <c r="J118" s="26"/>
    </row>
    <row r="119" spans="1:10" ht="13.35" customHeight="1">
      <c r="A119" s="30"/>
      <c r="B119" s="30"/>
      <c r="C119" s="30"/>
      <c r="D119" s="30"/>
      <c r="E119" s="30"/>
      <c r="F119" s="30"/>
      <c r="G119" s="31"/>
      <c r="H119" s="17"/>
      <c r="I119" s="26"/>
      <c r="J119" s="26"/>
    </row>
    <row r="120" spans="1:10" ht="13.35" customHeight="1">
      <c r="A120" s="30"/>
      <c r="B120" s="30"/>
      <c r="C120" s="30"/>
      <c r="D120" s="30"/>
      <c r="E120" s="30"/>
      <c r="F120" s="30"/>
      <c r="G120" s="31"/>
      <c r="H120" s="17"/>
      <c r="I120" s="26"/>
      <c r="J120" s="26"/>
    </row>
    <row r="121" spans="1:10" ht="13.35" customHeight="1">
      <c r="A121" s="30"/>
      <c r="B121" s="30"/>
      <c r="C121" s="30"/>
      <c r="D121" s="30"/>
      <c r="E121" s="30"/>
      <c r="F121" s="30"/>
      <c r="G121" s="31"/>
      <c r="H121" s="17"/>
      <c r="I121" s="26"/>
      <c r="J121" s="26"/>
    </row>
    <row r="122" spans="1:10" ht="13.35" customHeight="1">
      <c r="A122" s="30"/>
      <c r="B122" s="30"/>
      <c r="C122" s="30"/>
      <c r="D122" s="30"/>
      <c r="E122" s="30"/>
      <c r="F122" s="30"/>
      <c r="G122" s="31"/>
      <c r="H122" s="17"/>
      <c r="I122" s="26"/>
      <c r="J122" s="26"/>
    </row>
    <row r="123" spans="1:10" ht="13.35" customHeight="1">
      <c r="A123" s="30"/>
      <c r="B123" s="30"/>
      <c r="C123" s="30"/>
      <c r="D123" s="30"/>
      <c r="E123" s="30"/>
      <c r="F123" s="30"/>
      <c r="G123" s="31"/>
      <c r="H123" s="17"/>
      <c r="I123" s="26"/>
      <c r="J123" s="26"/>
    </row>
    <row r="124" spans="1:10" ht="13.35" customHeight="1">
      <c r="A124" s="30"/>
      <c r="B124" s="30"/>
      <c r="C124" s="30"/>
      <c r="D124" s="30"/>
      <c r="E124" s="30"/>
      <c r="F124" s="30"/>
      <c r="G124" s="31"/>
      <c r="H124" s="17"/>
      <c r="I124" s="26"/>
      <c r="J124" s="26"/>
    </row>
    <row r="125" spans="1:10" ht="13.35" customHeight="1">
      <c r="A125" s="30"/>
      <c r="B125" s="30"/>
      <c r="C125" s="30"/>
      <c r="D125" s="30"/>
      <c r="E125" s="30"/>
      <c r="F125" s="30"/>
      <c r="G125" s="31"/>
      <c r="H125" s="17"/>
      <c r="I125" s="26"/>
      <c r="J125" s="26"/>
    </row>
    <row r="126" spans="1:10" ht="13.35" customHeight="1">
      <c r="A126" s="30"/>
      <c r="B126" s="30"/>
      <c r="C126" s="30"/>
      <c r="D126" s="30"/>
      <c r="E126" s="30"/>
      <c r="F126" s="30"/>
      <c r="G126" s="31"/>
      <c r="H126" s="17"/>
      <c r="I126" s="26"/>
      <c r="J126" s="26"/>
    </row>
    <row r="127" spans="1:10" ht="13.35" customHeight="1">
      <c r="A127" s="30"/>
      <c r="B127" s="30"/>
      <c r="C127" s="30"/>
      <c r="D127" s="30"/>
      <c r="E127" s="30"/>
      <c r="F127" s="30"/>
      <c r="G127" s="31"/>
      <c r="H127" s="17"/>
      <c r="I127" s="26"/>
      <c r="J127" s="26"/>
    </row>
    <row r="128" spans="1:10" ht="13.35" customHeight="1">
      <c r="A128" s="30"/>
      <c r="B128" s="30"/>
      <c r="C128" s="30"/>
      <c r="D128" s="30"/>
      <c r="E128" s="30"/>
      <c r="F128" s="30"/>
      <c r="G128" s="31"/>
      <c r="H128" s="17"/>
      <c r="I128" s="26"/>
      <c r="J128" s="26"/>
    </row>
    <row r="129" spans="1:10" ht="13.35" customHeight="1">
      <c r="A129" s="30"/>
      <c r="B129" s="30"/>
      <c r="C129" s="30"/>
      <c r="D129" s="30"/>
      <c r="E129" s="30"/>
      <c r="F129" s="30"/>
      <c r="G129" s="31"/>
      <c r="H129" s="17"/>
      <c r="I129" s="26"/>
      <c r="J129" s="26"/>
    </row>
    <row r="130" spans="1:10" ht="13.35" customHeight="1">
      <c r="A130" s="30"/>
      <c r="B130" s="30"/>
      <c r="C130" s="30"/>
      <c r="D130" s="30"/>
      <c r="E130" s="30"/>
      <c r="F130" s="30"/>
      <c r="G130" s="31"/>
      <c r="H130" s="17"/>
      <c r="I130" s="26"/>
      <c r="J130" s="26"/>
    </row>
    <row r="131" spans="1:10" ht="13.35" customHeight="1">
      <c r="A131" s="30"/>
      <c r="B131" s="30"/>
      <c r="C131" s="30"/>
      <c r="D131" s="30"/>
      <c r="E131" s="30"/>
      <c r="F131" s="30"/>
      <c r="G131" s="31"/>
      <c r="H131" s="17"/>
      <c r="I131" s="26"/>
      <c r="J131" s="26"/>
    </row>
    <row r="132" spans="1:10" ht="13.35" customHeight="1">
      <c r="A132" s="30"/>
      <c r="B132" s="30"/>
      <c r="C132" s="30"/>
      <c r="D132" s="30"/>
      <c r="E132" s="30"/>
      <c r="F132" s="30"/>
      <c r="G132" s="31"/>
      <c r="H132" s="17"/>
      <c r="I132" s="26"/>
      <c r="J132" s="26"/>
    </row>
    <row r="133" spans="1:10" ht="13.35" customHeight="1">
      <c r="A133" s="30"/>
      <c r="B133" s="30"/>
      <c r="C133" s="30"/>
      <c r="D133" s="30"/>
      <c r="E133" s="30"/>
      <c r="F133" s="30"/>
      <c r="G133" s="31"/>
      <c r="H133" s="17"/>
      <c r="I133" s="26"/>
      <c r="J133" s="26"/>
    </row>
    <row r="134" spans="1:10" ht="13.35" customHeight="1">
      <c r="A134" s="30"/>
      <c r="B134" s="30"/>
      <c r="C134" s="30"/>
      <c r="D134" s="30"/>
      <c r="E134" s="30"/>
      <c r="F134" s="30"/>
      <c r="G134" s="31"/>
      <c r="H134" s="17"/>
      <c r="I134" s="26"/>
      <c r="J134" s="26"/>
    </row>
    <row r="135" spans="1:10" ht="13.35" customHeight="1">
      <c r="A135" s="30"/>
      <c r="B135" s="30"/>
      <c r="C135" s="30"/>
      <c r="D135" s="30"/>
      <c r="E135" s="30"/>
      <c r="F135" s="30"/>
      <c r="G135" s="31"/>
      <c r="H135" s="17"/>
      <c r="I135" s="26"/>
      <c r="J135" s="26"/>
    </row>
    <row r="136" spans="1:10" ht="13.35" customHeight="1">
      <c r="A136" s="30"/>
      <c r="B136" s="30"/>
      <c r="C136" s="30"/>
      <c r="D136" s="30"/>
      <c r="E136" s="30"/>
      <c r="F136" s="30"/>
      <c r="G136" s="31"/>
      <c r="H136" s="17"/>
      <c r="I136" s="26"/>
      <c r="J136" s="26"/>
    </row>
    <row r="137" spans="1:10" ht="13.35" customHeight="1">
      <c r="A137" s="30"/>
      <c r="B137" s="30"/>
      <c r="C137" s="30"/>
      <c r="D137" s="30"/>
      <c r="E137" s="30"/>
      <c r="F137" s="30"/>
      <c r="G137" s="31"/>
      <c r="H137" s="17"/>
      <c r="I137" s="26"/>
      <c r="J137" s="26"/>
    </row>
    <row r="138" spans="1:10" ht="13.35" customHeight="1">
      <c r="A138" s="30"/>
      <c r="B138" s="30"/>
      <c r="C138" s="30"/>
      <c r="D138" s="30"/>
      <c r="E138" s="30"/>
      <c r="F138" s="30"/>
      <c r="G138" s="31"/>
      <c r="H138" s="17"/>
      <c r="I138" s="26"/>
      <c r="J138" s="26"/>
    </row>
    <row r="139" spans="1:10" ht="13.35" customHeight="1">
      <c r="A139" s="30"/>
      <c r="B139" s="30"/>
      <c r="C139" s="30"/>
      <c r="D139" s="30"/>
      <c r="E139" s="30"/>
      <c r="F139" s="30"/>
      <c r="G139" s="31"/>
      <c r="H139" s="17"/>
      <c r="I139" s="26"/>
      <c r="J139" s="26"/>
    </row>
    <row r="140" spans="1:10" ht="13.35" customHeight="1">
      <c r="A140" s="30"/>
      <c r="B140" s="30"/>
      <c r="C140" s="30"/>
      <c r="D140" s="30"/>
      <c r="E140" s="30"/>
      <c r="F140" s="30"/>
      <c r="G140" s="31"/>
      <c r="H140" s="17"/>
      <c r="I140" s="26"/>
      <c r="J140" s="26"/>
    </row>
    <row r="141" spans="1:10" ht="13.35" customHeight="1">
      <c r="A141" s="30"/>
      <c r="B141" s="30"/>
      <c r="C141" s="30"/>
      <c r="D141" s="30"/>
      <c r="E141" s="30"/>
      <c r="F141" s="30"/>
      <c r="G141" s="31"/>
      <c r="H141" s="17"/>
      <c r="I141" s="26"/>
      <c r="J141" s="26"/>
    </row>
    <row r="142" spans="1:10" ht="13.35" customHeight="1">
      <c r="A142" s="30"/>
      <c r="B142" s="30"/>
      <c r="C142" s="30"/>
      <c r="D142" s="30"/>
      <c r="E142" s="30"/>
      <c r="F142" s="30"/>
      <c r="G142" s="31"/>
      <c r="H142" s="17"/>
      <c r="I142" s="26"/>
      <c r="J142" s="26"/>
    </row>
    <row r="143" spans="1:10" ht="13.35" customHeight="1">
      <c r="A143" s="30"/>
      <c r="B143" s="30"/>
      <c r="C143" s="30"/>
      <c r="D143" s="30"/>
      <c r="E143" s="30"/>
      <c r="F143" s="30"/>
      <c r="G143" s="31"/>
      <c r="H143" s="17"/>
      <c r="I143" s="26"/>
      <c r="J143" s="26"/>
    </row>
    <row r="144" spans="1:10" ht="13.35" customHeight="1">
      <c r="A144" s="30"/>
      <c r="B144" s="30"/>
      <c r="C144" s="30"/>
      <c r="D144" s="30"/>
      <c r="E144" s="30"/>
      <c r="F144" s="30"/>
      <c r="G144" s="31"/>
      <c r="H144" s="17"/>
      <c r="I144" s="26"/>
      <c r="J144" s="26"/>
    </row>
    <row r="145" spans="1:10" ht="13.35" customHeight="1">
      <c r="A145" s="30"/>
      <c r="B145" s="30"/>
      <c r="C145" s="30"/>
      <c r="D145" s="30"/>
      <c r="E145" s="30"/>
      <c r="F145" s="30"/>
      <c r="G145" s="31"/>
      <c r="H145" s="17"/>
      <c r="I145" s="26"/>
      <c r="J145" s="26"/>
    </row>
    <row r="146" spans="1:10" ht="13.35" customHeight="1">
      <c r="A146" s="30"/>
      <c r="B146" s="30"/>
      <c r="C146" s="30"/>
      <c r="D146" s="30"/>
      <c r="E146" s="30"/>
      <c r="F146" s="30"/>
      <c r="G146" s="31"/>
      <c r="H146" s="17"/>
      <c r="I146" s="26"/>
      <c r="J146" s="26"/>
    </row>
    <row r="147" spans="1:10" ht="13.35" customHeight="1">
      <c r="A147" s="30"/>
      <c r="B147" s="30"/>
      <c r="C147" s="30"/>
      <c r="D147" s="30"/>
      <c r="E147" s="30"/>
      <c r="F147" s="30"/>
      <c r="G147" s="31"/>
      <c r="H147" s="17"/>
      <c r="I147" s="26"/>
      <c r="J147" s="26"/>
    </row>
    <row r="148" spans="1:10" ht="13.35" customHeight="1">
      <c r="A148" s="30"/>
      <c r="B148" s="30"/>
      <c r="C148" s="30"/>
      <c r="D148" s="30"/>
      <c r="E148" s="30"/>
      <c r="F148" s="30"/>
      <c r="G148" s="31"/>
      <c r="H148" s="17"/>
      <c r="I148" s="26"/>
      <c r="J148" s="26"/>
    </row>
    <row r="149" spans="1:10" ht="13.35" customHeight="1">
      <c r="A149" s="30"/>
      <c r="B149" s="30"/>
      <c r="C149" s="30"/>
      <c r="D149" s="30"/>
      <c r="E149" s="30"/>
      <c r="F149" s="30"/>
      <c r="G149" s="31"/>
      <c r="H149" s="17"/>
      <c r="I149" s="26"/>
      <c r="J149" s="26"/>
    </row>
    <row r="150" spans="1:10" ht="13.35" customHeight="1">
      <c r="A150" s="30"/>
      <c r="B150" s="30"/>
      <c r="C150" s="30"/>
      <c r="D150" s="30"/>
      <c r="E150" s="30"/>
      <c r="F150" s="30"/>
      <c r="G150" s="31"/>
      <c r="H150" s="17"/>
      <c r="I150" s="26"/>
      <c r="J150" s="26"/>
    </row>
    <row r="151" spans="1:10" ht="13.35" customHeight="1">
      <c r="A151" s="30"/>
      <c r="B151" s="30"/>
      <c r="C151" s="30"/>
      <c r="D151" s="30"/>
      <c r="E151" s="30"/>
      <c r="F151" s="30"/>
      <c r="G151" s="31"/>
      <c r="H151" s="17"/>
      <c r="I151" s="26"/>
      <c r="J151" s="26"/>
    </row>
    <row r="152" spans="1:10" ht="13.35" customHeight="1">
      <c r="A152" s="30"/>
      <c r="B152" s="30"/>
      <c r="C152" s="30"/>
      <c r="D152" s="30"/>
      <c r="E152" s="30"/>
      <c r="F152" s="30"/>
      <c r="G152" s="31"/>
      <c r="H152" s="17"/>
      <c r="I152" s="26"/>
      <c r="J152" s="26"/>
    </row>
    <row r="153" spans="1:10" ht="13.35" customHeight="1">
      <c r="A153" s="30"/>
      <c r="B153" s="30"/>
      <c r="C153" s="30"/>
      <c r="D153" s="30"/>
      <c r="E153" s="30"/>
      <c r="F153" s="30"/>
      <c r="G153" s="31"/>
      <c r="H153" s="17"/>
      <c r="I153" s="26"/>
      <c r="J153" s="26"/>
    </row>
    <row r="154" spans="1:10" ht="13.35" customHeight="1">
      <c r="A154" s="30"/>
      <c r="B154" s="30"/>
      <c r="C154" s="30"/>
      <c r="D154" s="30"/>
      <c r="E154" s="30"/>
      <c r="F154" s="30"/>
      <c r="G154" s="31"/>
      <c r="H154" s="17"/>
      <c r="I154" s="26"/>
      <c r="J154" s="26"/>
    </row>
    <row r="155" spans="1:10" ht="13.35" customHeight="1">
      <c r="A155" s="30"/>
      <c r="B155" s="30"/>
      <c r="C155" s="30"/>
      <c r="D155" s="30"/>
      <c r="E155" s="30"/>
      <c r="F155" s="30"/>
      <c r="G155" s="31"/>
      <c r="H155" s="17"/>
      <c r="I155" s="26"/>
      <c r="J155" s="26"/>
    </row>
    <row r="156" spans="1:10" ht="13.35" customHeight="1">
      <c r="A156" s="30"/>
      <c r="B156" s="30"/>
      <c r="C156" s="30"/>
      <c r="D156" s="30"/>
      <c r="E156" s="30"/>
      <c r="F156" s="30"/>
      <c r="G156" s="31"/>
      <c r="H156" s="17"/>
      <c r="I156" s="26"/>
      <c r="J156" s="26"/>
    </row>
    <row r="157" spans="1:10" ht="13.35" customHeight="1">
      <c r="A157" s="30"/>
      <c r="B157" s="30"/>
      <c r="C157" s="30"/>
      <c r="D157" s="30"/>
      <c r="E157" s="30"/>
      <c r="F157" s="30"/>
      <c r="G157" s="31"/>
      <c r="H157" s="17"/>
      <c r="I157" s="26"/>
      <c r="J157" s="26"/>
    </row>
    <row r="158" spans="1:10" ht="13.35" customHeight="1">
      <c r="A158" s="30"/>
      <c r="B158" s="30"/>
      <c r="C158" s="30"/>
      <c r="D158" s="30"/>
      <c r="E158" s="30"/>
      <c r="F158" s="30"/>
      <c r="G158" s="31"/>
      <c r="H158" s="17"/>
      <c r="I158" s="26"/>
      <c r="J158" s="26"/>
    </row>
    <row r="159" spans="1:10" ht="13.35" customHeight="1">
      <c r="A159" s="30"/>
      <c r="B159" s="30"/>
      <c r="C159" s="30"/>
      <c r="D159" s="30"/>
      <c r="E159" s="30"/>
      <c r="F159" s="30"/>
      <c r="G159" s="31"/>
      <c r="H159" s="17"/>
      <c r="I159" s="26"/>
      <c r="J159" s="26"/>
    </row>
    <row r="160" spans="1:10" ht="13.35" customHeight="1">
      <c r="A160" s="30"/>
      <c r="B160" s="30"/>
      <c r="C160" s="30"/>
      <c r="D160" s="30"/>
      <c r="E160" s="30"/>
      <c r="F160" s="30"/>
      <c r="G160" s="31"/>
      <c r="H160" s="17"/>
      <c r="I160" s="26"/>
      <c r="J160" s="26"/>
    </row>
    <row r="161" spans="1:10" ht="13.35" customHeight="1">
      <c r="A161" s="30"/>
      <c r="B161" s="30"/>
      <c r="C161" s="30"/>
      <c r="D161" s="30"/>
      <c r="E161" s="30"/>
      <c r="F161" s="30"/>
      <c r="G161" s="31"/>
      <c r="H161" s="17"/>
      <c r="I161" s="26"/>
      <c r="J161" s="26"/>
    </row>
    <row r="162" spans="1:10" ht="13.35" customHeight="1">
      <c r="A162" s="30"/>
      <c r="B162" s="30"/>
      <c r="C162" s="30"/>
      <c r="D162" s="30"/>
      <c r="E162" s="30"/>
      <c r="F162" s="30"/>
      <c r="G162" s="31"/>
      <c r="H162" s="17"/>
      <c r="I162" s="26"/>
      <c r="J162" s="26"/>
    </row>
    <row r="163" spans="1:10" ht="13.35" customHeight="1">
      <c r="A163" s="30"/>
      <c r="B163" s="30"/>
      <c r="C163" s="30"/>
      <c r="D163" s="30"/>
      <c r="E163" s="30"/>
      <c r="F163" s="30"/>
      <c r="G163" s="31"/>
      <c r="H163" s="17"/>
      <c r="I163" s="26"/>
      <c r="J163" s="26"/>
    </row>
    <row r="164" spans="1:10" ht="13.35" customHeight="1">
      <c r="A164" s="30"/>
      <c r="B164" s="30"/>
      <c r="C164" s="30"/>
      <c r="D164" s="30"/>
      <c r="E164" s="30"/>
      <c r="F164" s="30"/>
      <c r="G164" s="31"/>
      <c r="H164" s="17"/>
      <c r="I164" s="26"/>
      <c r="J164" s="26"/>
    </row>
    <row r="165" spans="1:10" ht="13.35" customHeight="1">
      <c r="A165" s="30"/>
      <c r="B165" s="30"/>
      <c r="C165" s="30"/>
      <c r="D165" s="30"/>
      <c r="E165" s="30"/>
      <c r="F165" s="30"/>
      <c r="G165" s="31"/>
      <c r="H165" s="17"/>
      <c r="I165" s="26"/>
      <c r="J165" s="26"/>
    </row>
    <row r="166" spans="1:10" ht="13.35" customHeight="1">
      <c r="A166" s="30"/>
      <c r="B166" s="30"/>
      <c r="C166" s="30"/>
      <c r="D166" s="30"/>
      <c r="E166" s="30"/>
      <c r="F166" s="30"/>
      <c r="G166" s="31"/>
      <c r="H166" s="17"/>
      <c r="I166" s="26"/>
      <c r="J166" s="26"/>
    </row>
    <row r="167" spans="1:10" ht="13.35" customHeight="1">
      <c r="A167" s="30"/>
      <c r="B167" s="30"/>
      <c r="C167" s="30"/>
      <c r="D167" s="30"/>
      <c r="E167" s="30"/>
      <c r="F167" s="30"/>
      <c r="G167" s="31"/>
      <c r="H167" s="17"/>
      <c r="I167" s="26"/>
      <c r="J167" s="26"/>
    </row>
    <row r="168" spans="1:10" ht="13.35" customHeight="1">
      <c r="A168" s="30"/>
      <c r="B168" s="30"/>
      <c r="C168" s="30"/>
      <c r="D168" s="30"/>
      <c r="E168" s="30"/>
      <c r="F168" s="30"/>
      <c r="G168" s="31"/>
      <c r="H168" s="17"/>
      <c r="I168" s="26"/>
      <c r="J168" s="26"/>
    </row>
    <row r="169" spans="1:10" ht="13.35" customHeight="1">
      <c r="A169" s="30"/>
      <c r="B169" s="30"/>
      <c r="C169" s="30"/>
      <c r="D169" s="30"/>
      <c r="E169" s="30"/>
      <c r="F169" s="30"/>
      <c r="G169" s="31"/>
      <c r="H169" s="17"/>
      <c r="I169" s="26"/>
      <c r="J169" s="26"/>
    </row>
    <row r="170" spans="1:10" ht="13.35" customHeight="1">
      <c r="A170" s="30"/>
      <c r="B170" s="30"/>
      <c r="C170" s="30"/>
      <c r="D170" s="30"/>
      <c r="E170" s="30"/>
      <c r="F170" s="30"/>
      <c r="G170" s="31"/>
      <c r="H170" s="17"/>
      <c r="I170" s="26"/>
      <c r="J170" s="26"/>
    </row>
    <row r="171" spans="1:10" ht="13.35" customHeight="1">
      <c r="A171" s="30"/>
      <c r="B171" s="30"/>
      <c r="C171" s="30"/>
      <c r="D171" s="30"/>
      <c r="E171" s="30"/>
      <c r="F171" s="30"/>
      <c r="G171" s="31"/>
      <c r="H171" s="17"/>
      <c r="I171" s="26"/>
      <c r="J171" s="26"/>
    </row>
    <row r="172" spans="1:10" ht="13.35" customHeight="1">
      <c r="A172" s="30"/>
      <c r="B172" s="30"/>
      <c r="C172" s="30"/>
      <c r="D172" s="30"/>
      <c r="E172" s="30"/>
      <c r="F172" s="30"/>
      <c r="G172" s="31"/>
      <c r="H172" s="17"/>
      <c r="I172" s="26"/>
      <c r="J172" s="26"/>
    </row>
    <row r="173" spans="1:10" ht="13.35" customHeight="1">
      <c r="A173" s="30"/>
      <c r="B173" s="30"/>
      <c r="C173" s="30"/>
      <c r="D173" s="30"/>
      <c r="E173" s="30"/>
      <c r="F173" s="30"/>
      <c r="G173" s="31"/>
      <c r="H173" s="17"/>
      <c r="I173" s="26"/>
      <c r="J173" s="26"/>
    </row>
    <row r="174" spans="1:10" ht="13.35" customHeight="1">
      <c r="A174" s="30"/>
      <c r="B174" s="30"/>
      <c r="C174" s="30"/>
      <c r="D174" s="30"/>
      <c r="E174" s="30"/>
      <c r="F174" s="30"/>
      <c r="G174" s="31"/>
      <c r="H174" s="17"/>
      <c r="I174" s="26"/>
      <c r="J174" s="26"/>
    </row>
    <row r="175" spans="1:10" ht="13.35" customHeight="1">
      <c r="A175" s="30"/>
      <c r="B175" s="30"/>
      <c r="C175" s="30"/>
      <c r="D175" s="30"/>
      <c r="E175" s="30"/>
      <c r="F175" s="30"/>
      <c r="G175" s="31"/>
      <c r="H175" s="17"/>
      <c r="I175" s="26"/>
      <c r="J175" s="26"/>
    </row>
    <row r="176" spans="1:10" ht="13.35" customHeight="1">
      <c r="A176" s="30"/>
      <c r="B176" s="30"/>
      <c r="C176" s="30"/>
      <c r="D176" s="30"/>
      <c r="E176" s="30"/>
      <c r="F176" s="30"/>
      <c r="G176" s="31"/>
      <c r="H176" s="17"/>
      <c r="I176" s="26"/>
      <c r="J176" s="26"/>
    </row>
    <row r="177" spans="1:10" ht="13.35" customHeight="1">
      <c r="A177" s="30"/>
      <c r="B177" s="30"/>
      <c r="C177" s="30"/>
      <c r="D177" s="30"/>
      <c r="E177" s="30"/>
      <c r="F177" s="30"/>
      <c r="G177" s="31"/>
      <c r="H177" s="17"/>
      <c r="I177" s="26"/>
      <c r="J177" s="26"/>
    </row>
    <row r="178" spans="1:10" ht="13.35" customHeight="1">
      <c r="A178" s="30"/>
      <c r="B178" s="30"/>
      <c r="C178" s="30"/>
      <c r="D178" s="30"/>
      <c r="E178" s="30"/>
      <c r="F178" s="30"/>
      <c r="G178" s="31"/>
      <c r="H178" s="17"/>
      <c r="I178" s="26"/>
      <c r="J178" s="26"/>
    </row>
    <row r="179" spans="1:10" ht="13.35" customHeight="1">
      <c r="A179" s="30"/>
      <c r="B179" s="30"/>
      <c r="C179" s="30"/>
      <c r="D179" s="30"/>
      <c r="E179" s="30"/>
      <c r="F179" s="30"/>
      <c r="G179" s="31"/>
      <c r="H179" s="17"/>
      <c r="I179" s="26"/>
      <c r="J179" s="26"/>
    </row>
    <row r="180" spans="1:10" ht="13.35" customHeight="1">
      <c r="A180" s="30"/>
      <c r="B180" s="30"/>
      <c r="C180" s="30"/>
      <c r="D180" s="30"/>
      <c r="E180" s="30"/>
      <c r="F180" s="30"/>
      <c r="G180" s="31"/>
      <c r="H180" s="17"/>
      <c r="I180" s="26"/>
      <c r="J180" s="26"/>
    </row>
    <row r="181" spans="1:10" ht="13.35" customHeight="1">
      <c r="A181" s="30"/>
      <c r="B181" s="30"/>
      <c r="C181" s="30"/>
      <c r="D181" s="30"/>
      <c r="E181" s="30"/>
      <c r="F181" s="30"/>
      <c r="G181" s="31"/>
      <c r="H181" s="17"/>
      <c r="I181" s="26"/>
      <c r="J181" s="26"/>
    </row>
    <row r="182" spans="1:10" ht="13.35" customHeight="1">
      <c r="A182" s="30"/>
      <c r="B182" s="30"/>
      <c r="C182" s="30"/>
      <c r="D182" s="30"/>
      <c r="E182" s="30"/>
      <c r="F182" s="30"/>
      <c r="G182" s="31"/>
      <c r="H182" s="17"/>
      <c r="I182" s="26"/>
      <c r="J182" s="26"/>
    </row>
    <row r="183" spans="1:10" ht="13.35" customHeight="1">
      <c r="A183" s="30"/>
      <c r="B183" s="30"/>
      <c r="C183" s="30"/>
      <c r="D183" s="30"/>
      <c r="E183" s="30"/>
      <c r="F183" s="30"/>
      <c r="G183" s="31"/>
      <c r="H183" s="17"/>
      <c r="I183" s="26"/>
      <c r="J183" s="26"/>
    </row>
    <row r="184" spans="1:10" ht="13.35" customHeight="1">
      <c r="A184" s="30"/>
      <c r="B184" s="30"/>
      <c r="C184" s="30"/>
      <c r="D184" s="30"/>
      <c r="E184" s="30"/>
      <c r="F184" s="30"/>
      <c r="G184" s="31"/>
      <c r="H184" s="17"/>
      <c r="I184" s="26"/>
      <c r="J184" s="26"/>
    </row>
    <row r="185" spans="1:10" ht="13.35" customHeight="1">
      <c r="A185" s="30"/>
      <c r="B185" s="30"/>
      <c r="C185" s="30"/>
      <c r="D185" s="30"/>
      <c r="E185" s="30"/>
      <c r="F185" s="30"/>
      <c r="G185" s="31"/>
      <c r="H185" s="17"/>
      <c r="I185" s="26"/>
      <c r="J185" s="26"/>
    </row>
    <row r="186" spans="1:10" ht="13.35" customHeight="1">
      <c r="A186" s="30"/>
      <c r="B186" s="30"/>
      <c r="C186" s="30"/>
      <c r="D186" s="30"/>
      <c r="E186" s="30"/>
      <c r="F186" s="30"/>
      <c r="G186" s="31"/>
      <c r="H186" s="17"/>
      <c r="I186" s="26"/>
      <c r="J186" s="26"/>
    </row>
    <row r="187" spans="1:10" ht="13.35" customHeight="1">
      <c r="A187" s="30"/>
      <c r="B187" s="30"/>
      <c r="C187" s="30"/>
      <c r="D187" s="30"/>
      <c r="E187" s="30"/>
      <c r="F187" s="30"/>
      <c r="G187" s="31"/>
      <c r="H187" s="17"/>
      <c r="I187" s="26"/>
      <c r="J187" s="26"/>
    </row>
    <row r="188" spans="1:10" ht="13.35" customHeight="1">
      <c r="A188" s="30"/>
      <c r="B188" s="30"/>
      <c r="C188" s="30"/>
      <c r="D188" s="30"/>
      <c r="E188" s="30"/>
      <c r="F188" s="30"/>
      <c r="G188" s="31"/>
      <c r="H188" s="17"/>
      <c r="I188" s="26"/>
      <c r="J188" s="26"/>
    </row>
    <row r="189" spans="1:10" ht="13.35" customHeight="1">
      <c r="A189" s="30"/>
      <c r="B189" s="30"/>
      <c r="C189" s="30"/>
      <c r="D189" s="30"/>
      <c r="E189" s="30"/>
      <c r="F189" s="30"/>
      <c r="G189" s="31"/>
      <c r="H189" s="17"/>
      <c r="I189" s="26"/>
      <c r="J189" s="26"/>
    </row>
    <row r="190" spans="1:10" ht="13.35" customHeight="1">
      <c r="A190" s="30"/>
      <c r="B190" s="30"/>
      <c r="C190" s="30"/>
      <c r="D190" s="30"/>
      <c r="E190" s="30"/>
      <c r="F190" s="30"/>
      <c r="G190" s="31"/>
      <c r="H190" s="17"/>
      <c r="I190" s="26"/>
      <c r="J190" s="26"/>
    </row>
    <row r="191" spans="1:10" ht="13.35" customHeight="1">
      <c r="A191" s="30"/>
      <c r="B191" s="30"/>
      <c r="C191" s="30"/>
      <c r="D191" s="30"/>
      <c r="E191" s="30"/>
      <c r="F191" s="30"/>
      <c r="G191" s="31"/>
      <c r="H191" s="17"/>
      <c r="I191" s="26"/>
      <c r="J191" s="26"/>
    </row>
    <row r="192" spans="1:10" ht="13.35" customHeight="1">
      <c r="A192" s="30"/>
      <c r="B192" s="30"/>
      <c r="C192" s="30"/>
      <c r="D192" s="30"/>
      <c r="E192" s="30"/>
      <c r="F192" s="30"/>
      <c r="G192" s="31"/>
      <c r="H192" s="17"/>
      <c r="I192" s="26"/>
      <c r="J192" s="26"/>
    </row>
    <row r="193" spans="1:10" ht="13.35" customHeight="1">
      <c r="A193" s="30"/>
      <c r="B193" s="30"/>
      <c r="C193" s="30"/>
      <c r="D193" s="30"/>
      <c r="E193" s="30"/>
      <c r="F193" s="30"/>
      <c r="G193" s="31"/>
      <c r="H193" s="17"/>
      <c r="I193" s="26"/>
      <c r="J193" s="26"/>
    </row>
    <row r="194" spans="1:10" ht="13.35" customHeight="1">
      <c r="A194" s="30"/>
      <c r="B194" s="30"/>
      <c r="C194" s="30"/>
      <c r="D194" s="30"/>
      <c r="E194" s="30"/>
      <c r="F194" s="30"/>
      <c r="G194" s="31"/>
      <c r="H194" s="17"/>
      <c r="I194" s="26"/>
      <c r="J194" s="26"/>
    </row>
    <row r="195" spans="1:10" ht="13.35" customHeight="1">
      <c r="A195" s="30"/>
      <c r="B195" s="30"/>
      <c r="C195" s="30"/>
      <c r="D195" s="30"/>
      <c r="E195" s="30"/>
      <c r="F195" s="30"/>
      <c r="G195" s="31"/>
      <c r="H195" s="17"/>
      <c r="I195" s="26"/>
      <c r="J195" s="26"/>
    </row>
    <row r="196" spans="1:10" ht="13.35" customHeight="1">
      <c r="A196" s="30"/>
      <c r="B196" s="30"/>
      <c r="C196" s="30"/>
      <c r="D196" s="30"/>
      <c r="E196" s="30"/>
      <c r="F196" s="30"/>
      <c r="G196" s="31"/>
      <c r="H196" s="17"/>
      <c r="I196" s="26"/>
      <c r="J196" s="26"/>
    </row>
    <row r="197" spans="1:10" ht="13.35" customHeight="1">
      <c r="A197" s="30"/>
      <c r="B197" s="30"/>
      <c r="C197" s="30"/>
      <c r="D197" s="30"/>
      <c r="E197" s="30"/>
      <c r="F197" s="30"/>
      <c r="G197" s="31"/>
      <c r="H197" s="17"/>
      <c r="I197" s="26"/>
      <c r="J197" s="26"/>
    </row>
    <row r="198" spans="1:10" ht="13.35" customHeight="1">
      <c r="A198" s="30"/>
      <c r="B198" s="30"/>
      <c r="C198" s="30"/>
      <c r="D198" s="30"/>
      <c r="E198" s="30"/>
      <c r="F198" s="30"/>
      <c r="G198" s="31"/>
      <c r="H198" s="17"/>
      <c r="I198" s="26"/>
      <c r="J198" s="26"/>
    </row>
    <row r="199" spans="1:10" ht="13.35" customHeight="1">
      <c r="A199" s="30"/>
      <c r="B199" s="30"/>
      <c r="C199" s="30"/>
      <c r="D199" s="30"/>
      <c r="E199" s="30"/>
      <c r="F199" s="30"/>
      <c r="G199" s="31"/>
      <c r="H199" s="17"/>
      <c r="I199" s="26"/>
      <c r="J199" s="26"/>
    </row>
    <row r="200" spans="1:10" ht="13.35" customHeight="1">
      <c r="A200" s="30"/>
      <c r="B200" s="30"/>
      <c r="C200" s="30"/>
      <c r="D200" s="30"/>
      <c r="E200" s="30"/>
      <c r="F200" s="30"/>
      <c r="G200" s="31"/>
      <c r="H200" s="17"/>
      <c r="I200" s="26"/>
      <c r="J200" s="26"/>
    </row>
    <row r="201" spans="1:10" ht="13.35" customHeight="1">
      <c r="A201" s="30"/>
      <c r="B201" s="30"/>
      <c r="C201" s="30"/>
      <c r="D201" s="30"/>
      <c r="E201" s="30"/>
      <c r="F201" s="30"/>
      <c r="G201" s="31"/>
      <c r="H201" s="17"/>
      <c r="I201" s="26"/>
      <c r="J201" s="26"/>
    </row>
    <row r="202" spans="1:10" ht="13.35" customHeight="1">
      <c r="A202" s="30"/>
      <c r="B202" s="30"/>
      <c r="C202" s="30"/>
      <c r="D202" s="30"/>
      <c r="E202" s="30"/>
      <c r="F202" s="30"/>
      <c r="G202" s="31"/>
      <c r="H202" s="17"/>
      <c r="I202" s="26"/>
      <c r="J202" s="26"/>
    </row>
    <row r="203" spans="1:10" ht="13.35" customHeight="1">
      <c r="A203" s="30"/>
      <c r="B203" s="30"/>
      <c r="C203" s="30"/>
      <c r="D203" s="30"/>
      <c r="E203" s="30"/>
      <c r="F203" s="30"/>
      <c r="G203" s="31"/>
      <c r="H203" s="17"/>
      <c r="I203" s="26"/>
      <c r="J203" s="26"/>
    </row>
    <row r="204" spans="1:10" ht="13.35" customHeight="1">
      <c r="A204" s="30"/>
      <c r="B204" s="30"/>
      <c r="C204" s="30"/>
      <c r="D204" s="30"/>
      <c r="E204" s="30"/>
      <c r="F204" s="30"/>
      <c r="G204" s="31"/>
      <c r="H204" s="17"/>
      <c r="I204" s="26"/>
      <c r="J204" s="26"/>
    </row>
    <row r="205" spans="1:10" ht="13.35" customHeight="1">
      <c r="A205" s="30"/>
      <c r="B205" s="30"/>
      <c r="C205" s="30"/>
      <c r="D205" s="30"/>
      <c r="E205" s="30"/>
      <c r="F205" s="30"/>
      <c r="G205" s="31"/>
      <c r="H205" s="17"/>
      <c r="I205" s="26"/>
      <c r="J205" s="26"/>
    </row>
    <row r="206" spans="1:10" ht="13.35" customHeight="1">
      <c r="A206" s="30"/>
      <c r="B206" s="30"/>
      <c r="C206" s="30"/>
      <c r="D206" s="30"/>
      <c r="E206" s="30"/>
      <c r="F206" s="30"/>
      <c r="G206" s="31"/>
      <c r="H206" s="17"/>
      <c r="I206" s="26"/>
      <c r="J206" s="26"/>
    </row>
    <row r="207" spans="1:10" ht="13.35" customHeight="1">
      <c r="A207" s="30"/>
      <c r="B207" s="30"/>
      <c r="C207" s="30"/>
      <c r="D207" s="30"/>
      <c r="E207" s="30"/>
      <c r="F207" s="30"/>
      <c r="G207" s="31"/>
      <c r="H207" s="17"/>
      <c r="I207" s="26"/>
      <c r="J207" s="26"/>
    </row>
    <row r="208" spans="1:10" ht="13.35" customHeight="1">
      <c r="A208" s="30"/>
      <c r="B208" s="30"/>
      <c r="C208" s="30"/>
      <c r="D208" s="30"/>
      <c r="E208" s="30"/>
      <c r="F208" s="30"/>
      <c r="G208" s="31"/>
      <c r="H208" s="17"/>
      <c r="I208" s="26"/>
      <c r="J208" s="26"/>
    </row>
    <row r="209" spans="1:10" ht="13.35" customHeight="1">
      <c r="A209" s="30"/>
      <c r="B209" s="30"/>
      <c r="C209" s="30"/>
      <c r="D209" s="30"/>
      <c r="E209" s="30"/>
      <c r="F209" s="30"/>
      <c r="G209" s="31"/>
      <c r="H209" s="17"/>
      <c r="I209" s="26"/>
      <c r="J209" s="26"/>
    </row>
    <row r="210" spans="1:10" ht="13.35" customHeight="1">
      <c r="A210" s="30"/>
      <c r="B210" s="30"/>
      <c r="C210" s="30"/>
      <c r="D210" s="30"/>
      <c r="E210" s="30"/>
      <c r="F210" s="30"/>
      <c r="G210" s="31"/>
      <c r="H210" s="17"/>
      <c r="I210" s="26"/>
      <c r="J210" s="26"/>
    </row>
    <row r="211" spans="1:10" ht="13.35" customHeight="1">
      <c r="A211" s="30"/>
      <c r="B211" s="30"/>
      <c r="C211" s="30"/>
      <c r="D211" s="30"/>
      <c r="E211" s="30"/>
      <c r="F211" s="30"/>
      <c r="G211" s="31"/>
      <c r="H211" s="17"/>
      <c r="I211" s="26"/>
      <c r="J211" s="26"/>
    </row>
    <row r="212" spans="1:10" ht="13.35" customHeight="1">
      <c r="A212" s="30"/>
      <c r="B212" s="30"/>
      <c r="C212" s="30"/>
      <c r="D212" s="30"/>
      <c r="E212" s="30"/>
      <c r="F212" s="30"/>
      <c r="G212" s="31"/>
      <c r="H212" s="17"/>
      <c r="I212" s="26"/>
      <c r="J212" s="26"/>
    </row>
    <row r="213" spans="1:10" ht="13.35" customHeight="1">
      <c r="A213" s="30"/>
      <c r="B213" s="30"/>
      <c r="C213" s="30"/>
      <c r="D213" s="30"/>
      <c r="E213" s="30"/>
      <c r="F213" s="30"/>
      <c r="G213" s="31"/>
      <c r="H213" s="17"/>
      <c r="I213" s="26"/>
      <c r="J213" s="26"/>
    </row>
    <row r="214" spans="1:10" ht="13.35" customHeight="1">
      <c r="A214" s="30"/>
      <c r="B214" s="30"/>
      <c r="C214" s="30"/>
      <c r="D214" s="30"/>
      <c r="E214" s="30"/>
      <c r="F214" s="30"/>
      <c r="G214" s="31"/>
      <c r="H214" s="17"/>
      <c r="I214" s="26"/>
      <c r="J214" s="26"/>
    </row>
    <row r="215" spans="1:10" ht="13.35" customHeight="1">
      <c r="A215" s="30"/>
      <c r="B215" s="30"/>
      <c r="C215" s="30"/>
      <c r="D215" s="30"/>
      <c r="E215" s="30"/>
      <c r="F215" s="30"/>
      <c r="G215" s="31"/>
      <c r="H215" s="17"/>
      <c r="I215" s="26"/>
      <c r="J215" s="26"/>
    </row>
    <row r="216" spans="1:10" ht="13.35" customHeight="1">
      <c r="A216" s="30"/>
      <c r="B216" s="30"/>
      <c r="C216" s="30"/>
      <c r="D216" s="30"/>
      <c r="E216" s="30"/>
      <c r="F216" s="30"/>
      <c r="G216" s="31"/>
      <c r="H216" s="17"/>
      <c r="I216" s="26"/>
      <c r="J216" s="26"/>
    </row>
    <row r="217" spans="1:10" ht="13.35" customHeight="1">
      <c r="A217" s="30"/>
      <c r="B217" s="30"/>
      <c r="C217" s="30"/>
      <c r="D217" s="30"/>
      <c r="E217" s="30"/>
      <c r="F217" s="30"/>
      <c r="G217" s="31"/>
      <c r="H217" s="17"/>
      <c r="I217" s="26"/>
      <c r="J217" s="26"/>
    </row>
    <row r="218" spans="1:10" ht="13.35" customHeight="1">
      <c r="A218" s="30"/>
      <c r="B218" s="30"/>
      <c r="C218" s="30"/>
      <c r="D218" s="30"/>
      <c r="E218" s="30"/>
      <c r="F218" s="30"/>
      <c r="G218" s="31"/>
      <c r="H218" s="17"/>
      <c r="I218" s="26"/>
      <c r="J218" s="26"/>
    </row>
    <row r="219" spans="1:10" ht="13.35" customHeight="1">
      <c r="A219" s="30"/>
      <c r="B219" s="30"/>
      <c r="C219" s="30"/>
      <c r="D219" s="30"/>
      <c r="E219" s="30"/>
      <c r="F219" s="30"/>
      <c r="G219" s="31"/>
      <c r="H219" s="17"/>
      <c r="I219" s="26"/>
      <c r="J219" s="26"/>
    </row>
    <row r="220" spans="1:10" ht="13.35" customHeight="1">
      <c r="A220" s="30"/>
      <c r="B220" s="30"/>
      <c r="C220" s="30"/>
      <c r="D220" s="30"/>
      <c r="E220" s="30"/>
      <c r="F220" s="30"/>
      <c r="G220" s="31"/>
      <c r="H220" s="17"/>
      <c r="I220" s="26"/>
      <c r="J220" s="26"/>
    </row>
    <row r="221" spans="1:10" ht="13.35" customHeight="1">
      <c r="A221" s="30"/>
      <c r="B221" s="30"/>
      <c r="C221" s="30"/>
      <c r="D221" s="30"/>
      <c r="E221" s="30"/>
      <c r="F221" s="30"/>
      <c r="G221" s="31"/>
      <c r="H221" s="17"/>
      <c r="I221" s="26"/>
      <c r="J221" s="26"/>
    </row>
    <row r="222" spans="1:10" ht="13.35" customHeight="1">
      <c r="A222" s="30"/>
      <c r="B222" s="30"/>
      <c r="C222" s="30"/>
      <c r="D222" s="30"/>
      <c r="E222" s="30"/>
      <c r="F222" s="30"/>
      <c r="G222" s="31"/>
      <c r="H222" s="17"/>
      <c r="I222" s="26"/>
      <c r="J222" s="26"/>
    </row>
    <row r="223" spans="1:10" ht="13.35" customHeight="1">
      <c r="A223" s="30"/>
      <c r="B223" s="30"/>
      <c r="C223" s="30"/>
      <c r="D223" s="30"/>
      <c r="E223" s="30"/>
      <c r="F223" s="30"/>
      <c r="G223" s="31"/>
      <c r="H223" s="17"/>
      <c r="I223" s="26"/>
      <c r="J223" s="26"/>
    </row>
    <row r="224" spans="1:10" ht="13.35" customHeight="1">
      <c r="A224" s="30"/>
      <c r="B224" s="30"/>
      <c r="C224" s="30"/>
      <c r="D224" s="30"/>
      <c r="E224" s="30"/>
      <c r="F224" s="30"/>
      <c r="G224" s="31"/>
      <c r="H224" s="17"/>
      <c r="I224" s="26"/>
      <c r="J224" s="26"/>
    </row>
    <row r="225" spans="1:10" ht="13.35" customHeight="1">
      <c r="A225" s="30"/>
      <c r="B225" s="30"/>
      <c r="C225" s="30"/>
      <c r="D225" s="30"/>
      <c r="E225" s="30"/>
      <c r="F225" s="30"/>
      <c r="G225" s="31"/>
      <c r="H225" s="17"/>
      <c r="I225" s="26"/>
      <c r="J225" s="26"/>
    </row>
    <row r="226" spans="1:10" ht="13.35" customHeight="1">
      <c r="A226" s="30"/>
      <c r="B226" s="30"/>
      <c r="C226" s="30"/>
      <c r="D226" s="30"/>
      <c r="E226" s="30"/>
      <c r="F226" s="30"/>
      <c r="G226" s="31"/>
      <c r="H226" s="17"/>
      <c r="I226" s="26"/>
      <c r="J226" s="26"/>
    </row>
    <row r="227" spans="1:10" ht="13.35" customHeight="1">
      <c r="A227" s="30"/>
      <c r="B227" s="30"/>
      <c r="C227" s="30"/>
      <c r="D227" s="30"/>
      <c r="E227" s="30"/>
      <c r="F227" s="30"/>
      <c r="G227" s="31"/>
      <c r="H227" s="17"/>
      <c r="I227" s="26"/>
      <c r="J227" s="26"/>
    </row>
    <row r="228" spans="1:10" ht="13.35" customHeight="1">
      <c r="A228" s="30"/>
      <c r="B228" s="30"/>
      <c r="C228" s="30"/>
      <c r="D228" s="30"/>
      <c r="E228" s="30"/>
      <c r="F228" s="30"/>
      <c r="G228" s="31"/>
      <c r="H228" s="17"/>
      <c r="I228" s="26"/>
      <c r="J228" s="26"/>
    </row>
    <row r="229" spans="1:10" ht="13.35" customHeight="1">
      <c r="A229" s="30"/>
      <c r="B229" s="30"/>
      <c r="C229" s="30"/>
      <c r="D229" s="30"/>
      <c r="E229" s="30"/>
      <c r="F229" s="30"/>
      <c r="G229" s="31"/>
      <c r="H229" s="17"/>
      <c r="I229" s="26"/>
      <c r="J229" s="26"/>
    </row>
    <row r="230" spans="1:10" ht="13.35" customHeight="1">
      <c r="A230" s="30"/>
      <c r="B230" s="30"/>
      <c r="C230" s="30"/>
      <c r="D230" s="30"/>
      <c r="E230" s="30"/>
      <c r="F230" s="30"/>
      <c r="G230" s="31"/>
      <c r="H230" s="17"/>
      <c r="I230" s="26"/>
      <c r="J230" s="26"/>
    </row>
    <row r="231" spans="1:10" ht="13.35" customHeight="1">
      <c r="A231" s="30"/>
      <c r="B231" s="30"/>
      <c r="C231" s="30"/>
      <c r="D231" s="30"/>
      <c r="E231" s="30"/>
      <c r="F231" s="30"/>
      <c r="G231" s="31"/>
      <c r="H231" s="17"/>
      <c r="I231" s="26"/>
      <c r="J231" s="26"/>
    </row>
    <row r="232" spans="1:10" ht="13.35" customHeight="1">
      <c r="A232" s="30"/>
      <c r="B232" s="30"/>
      <c r="C232" s="30"/>
      <c r="D232" s="30"/>
      <c r="E232" s="30"/>
      <c r="F232" s="30"/>
      <c r="G232" s="31"/>
      <c r="H232" s="17"/>
      <c r="I232" s="26"/>
      <c r="J232" s="26"/>
    </row>
    <row r="233" spans="1:10" ht="13.35" customHeight="1">
      <c r="A233" s="30"/>
      <c r="B233" s="30"/>
      <c r="C233" s="30"/>
      <c r="D233" s="30"/>
      <c r="E233" s="30"/>
      <c r="F233" s="30"/>
      <c r="G233" s="31"/>
      <c r="H233" s="17"/>
      <c r="I233" s="26"/>
      <c r="J233" s="26"/>
    </row>
    <row r="234" spans="1:10" ht="13.35" customHeight="1">
      <c r="A234" s="30"/>
      <c r="B234" s="30"/>
      <c r="C234" s="30"/>
      <c r="D234" s="30"/>
      <c r="E234" s="30"/>
      <c r="F234" s="30"/>
      <c r="G234" s="31"/>
      <c r="H234" s="17"/>
      <c r="I234" s="26"/>
      <c r="J234" s="26"/>
    </row>
    <row r="235" spans="1:10" ht="13.35" customHeight="1">
      <c r="A235" s="30"/>
      <c r="B235" s="30"/>
      <c r="C235" s="30"/>
      <c r="D235" s="30"/>
      <c r="E235" s="30"/>
      <c r="F235" s="30"/>
      <c r="G235" s="31"/>
      <c r="H235" s="17"/>
      <c r="I235" s="26"/>
      <c r="J235" s="26"/>
    </row>
    <row r="236" spans="1:10" ht="13.35" customHeight="1">
      <c r="A236" s="30"/>
      <c r="B236" s="30"/>
      <c r="C236" s="30"/>
      <c r="D236" s="30"/>
      <c r="E236" s="30"/>
      <c r="F236" s="30"/>
      <c r="G236" s="31"/>
      <c r="H236" s="17"/>
      <c r="I236" s="26"/>
      <c r="J236" s="26"/>
    </row>
    <row r="237" spans="1:10" ht="13.35" customHeight="1">
      <c r="A237" s="30"/>
      <c r="B237" s="30"/>
      <c r="C237" s="30"/>
      <c r="D237" s="30"/>
      <c r="E237" s="30"/>
      <c r="F237" s="30"/>
      <c r="G237" s="31"/>
      <c r="H237" s="17"/>
      <c r="I237" s="26"/>
      <c r="J237" s="26"/>
    </row>
    <row r="238" spans="1:10" ht="13.35" customHeight="1">
      <c r="A238" s="30"/>
      <c r="B238" s="30"/>
      <c r="C238" s="30"/>
      <c r="D238" s="30"/>
      <c r="E238" s="30"/>
      <c r="F238" s="30"/>
      <c r="G238" s="31"/>
      <c r="H238" s="17"/>
      <c r="I238" s="26"/>
      <c r="J238" s="26"/>
    </row>
    <row r="239" spans="1:10" ht="13.35" customHeight="1">
      <c r="A239" s="30"/>
      <c r="B239" s="30"/>
      <c r="C239" s="30"/>
      <c r="D239" s="30"/>
      <c r="E239" s="30"/>
      <c r="F239" s="30"/>
      <c r="G239" s="31"/>
      <c r="H239" s="17"/>
      <c r="I239" s="26"/>
      <c r="J239" s="26"/>
    </row>
    <row r="240" spans="1:10" ht="13.35" customHeight="1">
      <c r="A240" s="30"/>
      <c r="B240" s="30"/>
      <c r="C240" s="30"/>
      <c r="D240" s="30"/>
      <c r="E240" s="30"/>
      <c r="F240" s="30"/>
      <c r="G240" s="31"/>
      <c r="H240" s="17"/>
      <c r="I240" s="26"/>
      <c r="J240" s="26"/>
    </row>
    <row r="241" spans="1:10" ht="13.35" customHeight="1">
      <c r="A241" s="30"/>
      <c r="B241" s="30"/>
      <c r="C241" s="30"/>
      <c r="D241" s="30"/>
      <c r="E241" s="30"/>
      <c r="F241" s="30"/>
      <c r="G241" s="31"/>
      <c r="H241" s="17"/>
      <c r="I241" s="26"/>
      <c r="J241" s="26"/>
    </row>
    <row r="242" spans="1:10" ht="13.35" customHeight="1">
      <c r="A242" s="30"/>
      <c r="B242" s="30"/>
      <c r="C242" s="30"/>
      <c r="D242" s="30"/>
      <c r="E242" s="30"/>
      <c r="F242" s="30"/>
      <c r="G242" s="31"/>
      <c r="H242" s="17"/>
      <c r="I242" s="26"/>
      <c r="J242" s="26"/>
    </row>
    <row r="243" spans="1:10" ht="13.35" customHeight="1">
      <c r="A243" s="30"/>
      <c r="B243" s="30"/>
      <c r="C243" s="30"/>
      <c r="D243" s="30"/>
      <c r="E243" s="30"/>
      <c r="F243" s="30"/>
      <c r="G243" s="31"/>
      <c r="H243" s="17"/>
      <c r="I243" s="26"/>
      <c r="J243" s="26"/>
    </row>
    <row r="244" spans="1:10" ht="13.35" customHeight="1">
      <c r="A244" s="30"/>
      <c r="B244" s="30"/>
      <c r="C244" s="30"/>
      <c r="D244" s="30"/>
      <c r="E244" s="30"/>
      <c r="F244" s="30"/>
      <c r="G244" s="31"/>
      <c r="H244" s="17"/>
      <c r="I244" s="26"/>
      <c r="J244" s="26"/>
    </row>
    <row r="245" spans="1:10" ht="13.35" customHeight="1">
      <c r="A245" s="30"/>
      <c r="B245" s="30"/>
      <c r="C245" s="30"/>
      <c r="D245" s="30"/>
      <c r="E245" s="30"/>
      <c r="F245" s="30"/>
      <c r="G245" s="31"/>
      <c r="H245" s="17"/>
      <c r="I245" s="26"/>
      <c r="J245" s="26"/>
    </row>
    <row r="246" spans="1:10" ht="13.35" customHeight="1">
      <c r="A246" s="30"/>
      <c r="B246" s="30"/>
      <c r="C246" s="30"/>
      <c r="D246" s="30"/>
      <c r="E246" s="30"/>
      <c r="F246" s="30"/>
      <c r="G246" s="31"/>
      <c r="H246" s="17"/>
      <c r="I246" s="26"/>
      <c r="J246" s="26"/>
    </row>
    <row r="247" spans="1:10" ht="13.35" customHeight="1">
      <c r="A247" s="30"/>
      <c r="B247" s="30"/>
      <c r="C247" s="30"/>
      <c r="D247" s="30"/>
      <c r="E247" s="30"/>
      <c r="F247" s="30"/>
      <c r="G247" s="31"/>
      <c r="H247" s="17"/>
      <c r="I247" s="26"/>
      <c r="J247" s="26"/>
    </row>
    <row r="248" spans="1:10" ht="13.35" customHeight="1">
      <c r="A248" s="30"/>
      <c r="B248" s="30"/>
      <c r="C248" s="30"/>
      <c r="D248" s="30"/>
      <c r="E248" s="30"/>
      <c r="F248" s="30"/>
      <c r="G248" s="31"/>
      <c r="H248" s="17"/>
      <c r="I248" s="26"/>
      <c r="J248" s="26"/>
    </row>
    <row r="249" spans="1:10" ht="13.35" customHeight="1">
      <c r="A249" s="30"/>
      <c r="B249" s="30"/>
      <c r="C249" s="30"/>
      <c r="D249" s="30"/>
      <c r="E249" s="30"/>
      <c r="F249" s="30"/>
      <c r="G249" s="31"/>
      <c r="H249" s="17"/>
      <c r="I249" s="26"/>
      <c r="J249" s="26"/>
    </row>
    <row r="250" spans="1:10" ht="13.35" customHeight="1">
      <c r="A250" s="30"/>
      <c r="B250" s="30"/>
      <c r="C250" s="30"/>
      <c r="D250" s="30"/>
      <c r="E250" s="30"/>
      <c r="F250" s="30"/>
      <c r="G250" s="31"/>
      <c r="H250" s="17"/>
      <c r="I250" s="26"/>
      <c r="J250" s="26"/>
    </row>
    <row r="251" spans="1:10" ht="13.35" customHeight="1">
      <c r="A251" s="30"/>
      <c r="B251" s="30"/>
      <c r="C251" s="30"/>
      <c r="D251" s="30"/>
      <c r="E251" s="30"/>
      <c r="F251" s="30"/>
      <c r="G251" s="31"/>
      <c r="H251" s="17"/>
      <c r="I251" s="26"/>
      <c r="J251" s="26"/>
    </row>
    <row r="252" spans="1:10" ht="13.35" customHeight="1">
      <c r="A252" s="30"/>
      <c r="B252" s="30"/>
      <c r="C252" s="30"/>
      <c r="D252" s="30"/>
      <c r="E252" s="30"/>
      <c r="F252" s="30"/>
      <c r="G252" s="31"/>
      <c r="H252" s="17"/>
      <c r="I252" s="26"/>
      <c r="J252" s="26"/>
    </row>
    <row r="253" spans="1:10" ht="13.35" customHeight="1">
      <c r="A253" s="30"/>
      <c r="B253" s="30"/>
      <c r="C253" s="30"/>
      <c r="D253" s="30"/>
      <c r="E253" s="30"/>
      <c r="F253" s="30"/>
      <c r="G253" s="31"/>
      <c r="H253" s="17"/>
      <c r="I253" s="26"/>
      <c r="J253" s="26"/>
    </row>
    <row r="254" spans="1:10" ht="13.35" customHeight="1">
      <c r="A254" s="30"/>
      <c r="B254" s="30"/>
      <c r="C254" s="30"/>
      <c r="D254" s="30"/>
      <c r="E254" s="30"/>
      <c r="F254" s="30"/>
      <c r="G254" s="31"/>
      <c r="H254" s="17"/>
      <c r="I254" s="26"/>
      <c r="J254" s="26"/>
    </row>
    <row r="255" spans="1:10" ht="13.35" customHeight="1">
      <c r="A255" s="30"/>
      <c r="B255" s="30"/>
      <c r="C255" s="30"/>
      <c r="D255" s="30"/>
      <c r="E255" s="30"/>
      <c r="F255" s="30"/>
      <c r="G255" s="31"/>
      <c r="H255" s="17"/>
      <c r="I255" s="26"/>
      <c r="J255" s="26"/>
    </row>
    <row r="256" spans="1:10" ht="13.35" customHeight="1">
      <c r="A256" s="30"/>
      <c r="B256" s="30"/>
      <c r="C256" s="30"/>
      <c r="D256" s="30"/>
      <c r="E256" s="30"/>
      <c r="F256" s="30"/>
      <c r="G256" s="31"/>
      <c r="H256" s="17"/>
      <c r="I256" s="26"/>
      <c r="J256" s="26"/>
    </row>
    <row r="257" spans="1:10" ht="13.35" customHeight="1">
      <c r="A257" s="30"/>
      <c r="B257" s="30"/>
      <c r="C257" s="30"/>
      <c r="D257" s="30"/>
      <c r="E257" s="30"/>
      <c r="F257" s="30"/>
      <c r="G257" s="31"/>
      <c r="H257" s="17"/>
      <c r="I257" s="26"/>
      <c r="J257" s="26"/>
    </row>
    <row r="258" spans="1:10" ht="13.35" customHeight="1">
      <c r="A258" s="30"/>
      <c r="B258" s="30"/>
      <c r="C258" s="30"/>
      <c r="D258" s="30"/>
      <c r="E258" s="30"/>
      <c r="F258" s="30"/>
      <c r="G258" s="31"/>
      <c r="H258" s="17"/>
      <c r="I258" s="26"/>
      <c r="J258" s="26"/>
    </row>
    <row r="259" spans="1:10" ht="13.35" customHeight="1">
      <c r="A259" s="30"/>
      <c r="B259" s="30"/>
      <c r="C259" s="30"/>
      <c r="D259" s="30"/>
      <c r="E259" s="30"/>
      <c r="F259" s="30"/>
      <c r="G259" s="31"/>
      <c r="H259" s="17"/>
      <c r="I259" s="26"/>
      <c r="J259" s="26"/>
    </row>
    <row r="260" spans="1:10" ht="13.35" customHeight="1">
      <c r="A260" s="30"/>
      <c r="B260" s="30"/>
      <c r="C260" s="30"/>
      <c r="D260" s="30"/>
      <c r="E260" s="30"/>
      <c r="F260" s="30"/>
      <c r="G260" s="31"/>
      <c r="H260" s="17"/>
      <c r="I260" s="26"/>
      <c r="J260" s="26"/>
    </row>
    <row r="261" spans="1:10" ht="13.35" customHeight="1">
      <c r="A261" s="30"/>
      <c r="B261" s="30"/>
      <c r="C261" s="30"/>
      <c r="D261" s="30"/>
      <c r="E261" s="30"/>
      <c r="F261" s="30"/>
      <c r="G261" s="31"/>
      <c r="H261" s="17"/>
      <c r="I261" s="26"/>
      <c r="J261" s="26"/>
    </row>
    <row r="262" spans="1:10" ht="13.35" customHeight="1">
      <c r="A262" s="30"/>
      <c r="B262" s="30"/>
      <c r="C262" s="30"/>
      <c r="D262" s="30"/>
      <c r="E262" s="30"/>
      <c r="F262" s="30"/>
      <c r="G262" s="31"/>
      <c r="H262" s="17"/>
      <c r="I262" s="26"/>
      <c r="J262" s="26"/>
    </row>
    <row r="263" spans="1:10" ht="13.35" customHeight="1">
      <c r="A263" s="30"/>
      <c r="B263" s="30"/>
      <c r="C263" s="30"/>
      <c r="D263" s="30"/>
      <c r="E263" s="30"/>
      <c r="F263" s="30"/>
      <c r="G263" s="31"/>
      <c r="H263" s="17"/>
      <c r="I263" s="26"/>
      <c r="J263" s="26"/>
    </row>
    <row r="264" spans="1:10" ht="13.35" customHeight="1">
      <c r="A264" s="30"/>
      <c r="B264" s="30"/>
      <c r="C264" s="30"/>
      <c r="D264" s="30"/>
      <c r="E264" s="30"/>
      <c r="F264" s="30"/>
      <c r="G264" s="31"/>
      <c r="H264" s="17"/>
      <c r="I264" s="26"/>
      <c r="J264" s="26"/>
    </row>
    <row r="265" spans="1:10" ht="13.35" customHeight="1">
      <c r="A265" s="30"/>
      <c r="B265" s="30"/>
      <c r="C265" s="30"/>
      <c r="D265" s="30"/>
      <c r="E265" s="30"/>
      <c r="F265" s="30"/>
      <c r="G265" s="31"/>
      <c r="H265" s="17"/>
      <c r="I265" s="26"/>
      <c r="J265" s="26"/>
    </row>
    <row r="266" spans="1:10" ht="13.35" customHeight="1">
      <c r="A266" s="30"/>
      <c r="B266" s="30"/>
      <c r="C266" s="30"/>
      <c r="D266" s="30"/>
      <c r="E266" s="30"/>
      <c r="F266" s="30"/>
      <c r="G266" s="31"/>
      <c r="H266" s="17"/>
      <c r="I266" s="26"/>
      <c r="J266" s="26"/>
    </row>
    <row r="267" spans="1:10" ht="13.35" customHeight="1">
      <c r="A267" s="30"/>
      <c r="B267" s="30"/>
      <c r="C267" s="30"/>
      <c r="D267" s="30"/>
      <c r="E267" s="30"/>
      <c r="F267" s="30"/>
      <c r="G267" s="31"/>
      <c r="H267" s="17"/>
      <c r="I267" s="26"/>
      <c r="J267" s="26"/>
    </row>
    <row r="268" spans="1:10" ht="13.35" customHeight="1">
      <c r="A268" s="30"/>
      <c r="B268" s="30"/>
      <c r="C268" s="30"/>
      <c r="D268" s="30"/>
      <c r="E268" s="30"/>
      <c r="F268" s="30"/>
      <c r="G268" s="31"/>
      <c r="H268" s="17"/>
      <c r="I268" s="26"/>
      <c r="J268" s="26"/>
    </row>
    <row r="269" spans="1:10" ht="13.35" customHeight="1">
      <c r="A269" s="30"/>
      <c r="B269" s="30"/>
      <c r="C269" s="30"/>
      <c r="D269" s="30"/>
      <c r="E269" s="30"/>
      <c r="F269" s="30"/>
      <c r="G269" s="31"/>
      <c r="H269" s="17"/>
      <c r="I269" s="26"/>
      <c r="J269" s="26"/>
    </row>
    <row r="270" spans="1:10" ht="13.35" customHeight="1">
      <c r="A270" s="30"/>
      <c r="B270" s="30"/>
      <c r="C270" s="30"/>
      <c r="D270" s="30"/>
      <c r="E270" s="30"/>
      <c r="F270" s="30"/>
      <c r="G270" s="31"/>
      <c r="H270" s="17"/>
      <c r="I270" s="26"/>
      <c r="J270" s="26"/>
    </row>
    <row r="271" spans="1:10" ht="13.35" customHeight="1">
      <c r="A271" s="30"/>
      <c r="B271" s="30"/>
      <c r="C271" s="30"/>
      <c r="D271" s="30"/>
      <c r="E271" s="30"/>
      <c r="F271" s="30"/>
      <c r="G271" s="31"/>
      <c r="H271" s="17"/>
      <c r="I271" s="26"/>
      <c r="J271" s="26"/>
    </row>
    <row r="272" spans="1:10" ht="13.35" customHeight="1">
      <c r="A272" s="30"/>
      <c r="B272" s="30"/>
      <c r="C272" s="30"/>
      <c r="D272" s="30"/>
      <c r="E272" s="30"/>
      <c r="F272" s="30"/>
      <c r="G272" s="31"/>
      <c r="H272" s="17"/>
      <c r="I272" s="26"/>
      <c r="J272" s="26"/>
    </row>
    <row r="273" spans="1:10" ht="13.35" customHeight="1">
      <c r="A273" s="30"/>
      <c r="B273" s="30"/>
      <c r="C273" s="30"/>
      <c r="D273" s="30"/>
      <c r="E273" s="30"/>
      <c r="F273" s="30"/>
      <c r="G273" s="31"/>
      <c r="H273" s="17"/>
      <c r="I273" s="26"/>
      <c r="J273" s="26"/>
    </row>
    <row r="274" spans="1:10" ht="13.35" customHeight="1">
      <c r="A274" s="30"/>
      <c r="B274" s="30"/>
      <c r="C274" s="30"/>
      <c r="D274" s="30"/>
      <c r="E274" s="30"/>
      <c r="F274" s="30"/>
      <c r="G274" s="31"/>
      <c r="H274" s="17"/>
      <c r="I274" s="26"/>
      <c r="J274" s="26"/>
    </row>
    <row r="275" spans="1:10" ht="13.35" customHeight="1">
      <c r="A275" s="30"/>
      <c r="B275" s="30"/>
      <c r="C275" s="30"/>
      <c r="D275" s="30"/>
      <c r="E275" s="30"/>
      <c r="F275" s="30"/>
      <c r="G275" s="31"/>
      <c r="H275" s="17"/>
      <c r="I275" s="26"/>
      <c r="J275" s="26"/>
    </row>
    <row r="276" spans="1:10" ht="13.35" customHeight="1">
      <c r="A276" s="30"/>
      <c r="B276" s="30"/>
      <c r="C276" s="30"/>
      <c r="D276" s="30"/>
      <c r="E276" s="30"/>
      <c r="F276" s="30"/>
      <c r="G276" s="31"/>
      <c r="H276" s="17"/>
      <c r="I276" s="26"/>
      <c r="J276" s="26"/>
    </row>
    <row r="277" spans="1:10" ht="13.35" customHeight="1">
      <c r="A277" s="30"/>
      <c r="B277" s="30"/>
      <c r="C277" s="30"/>
      <c r="D277" s="30"/>
      <c r="E277" s="30"/>
      <c r="F277" s="30"/>
      <c r="G277" s="31"/>
      <c r="H277" s="17"/>
      <c r="I277" s="26"/>
      <c r="J277" s="26"/>
    </row>
    <row r="278" spans="1:10" ht="13.35" customHeight="1">
      <c r="A278" s="30"/>
      <c r="B278" s="30"/>
      <c r="C278" s="30"/>
      <c r="D278" s="30"/>
      <c r="E278" s="30"/>
      <c r="F278" s="30"/>
      <c r="G278" s="31"/>
      <c r="H278" s="17"/>
      <c r="I278" s="26"/>
      <c r="J278" s="26"/>
    </row>
    <row r="279" spans="1:10" ht="13.35" customHeight="1">
      <c r="A279" s="30"/>
      <c r="B279" s="30"/>
      <c r="C279" s="30"/>
      <c r="D279" s="30"/>
      <c r="E279" s="30"/>
      <c r="F279" s="30"/>
      <c r="G279" s="31"/>
      <c r="H279" s="17"/>
      <c r="I279" s="26"/>
      <c r="J279" s="26"/>
    </row>
    <row r="280" spans="1:10" ht="13.35" customHeight="1">
      <c r="A280" s="30"/>
      <c r="B280" s="30"/>
      <c r="C280" s="30"/>
      <c r="D280" s="30"/>
      <c r="E280" s="30"/>
      <c r="F280" s="30"/>
      <c r="G280" s="31"/>
      <c r="H280" s="17"/>
      <c r="I280" s="26"/>
      <c r="J280" s="26"/>
    </row>
    <row r="281" spans="1:10" ht="13.35" customHeight="1">
      <c r="A281" s="30"/>
      <c r="B281" s="30"/>
      <c r="C281" s="30"/>
      <c r="D281" s="30"/>
      <c r="E281" s="30"/>
      <c r="F281" s="30"/>
      <c r="G281" s="31"/>
      <c r="H281" s="17"/>
      <c r="I281" s="26"/>
      <c r="J281" s="26"/>
    </row>
    <row r="282" spans="1:10" ht="13.35" customHeight="1">
      <c r="A282" s="30"/>
      <c r="B282" s="30"/>
      <c r="C282" s="30"/>
      <c r="D282" s="30"/>
      <c r="E282" s="30"/>
      <c r="F282" s="30"/>
      <c r="G282" s="31"/>
      <c r="H282" s="17"/>
      <c r="I282" s="26"/>
      <c r="J282" s="26"/>
    </row>
    <row r="283" spans="1:10" ht="13.35" customHeight="1">
      <c r="A283" s="30"/>
      <c r="B283" s="30"/>
      <c r="C283" s="30"/>
      <c r="D283" s="30"/>
      <c r="E283" s="30"/>
      <c r="F283" s="30"/>
      <c r="G283" s="31"/>
      <c r="H283" s="17"/>
      <c r="I283" s="26"/>
      <c r="J283" s="26"/>
    </row>
    <row r="284" spans="1:10" ht="13.35" customHeight="1">
      <c r="A284" s="30"/>
      <c r="B284" s="30"/>
      <c r="C284" s="30"/>
      <c r="D284" s="30"/>
      <c r="E284" s="30"/>
      <c r="F284" s="30"/>
      <c r="G284" s="31"/>
      <c r="H284" s="17"/>
      <c r="I284" s="26"/>
      <c r="J284" s="26"/>
    </row>
    <row r="285" spans="1:10" ht="13.35" customHeight="1">
      <c r="A285" s="30"/>
      <c r="B285" s="30"/>
      <c r="C285" s="30"/>
      <c r="D285" s="30"/>
      <c r="E285" s="30"/>
      <c r="F285" s="30"/>
      <c r="G285" s="31"/>
      <c r="H285" s="17"/>
      <c r="I285" s="26"/>
      <c r="J285" s="26"/>
    </row>
    <row r="286" spans="1:10" ht="13.35" customHeight="1">
      <c r="A286" s="30"/>
      <c r="B286" s="30"/>
      <c r="C286" s="30"/>
      <c r="D286" s="30"/>
      <c r="E286" s="30"/>
      <c r="F286" s="30"/>
      <c r="G286" s="31"/>
      <c r="H286" s="17"/>
      <c r="I286" s="26"/>
      <c r="J286" s="26"/>
    </row>
    <row r="287" spans="1:10" ht="13.35" customHeight="1">
      <c r="A287" s="30"/>
      <c r="B287" s="30"/>
      <c r="C287" s="30"/>
      <c r="D287" s="30"/>
      <c r="E287" s="30"/>
      <c r="F287" s="30"/>
      <c r="G287" s="31"/>
      <c r="H287" s="17"/>
      <c r="I287" s="26"/>
      <c r="J287" s="26"/>
    </row>
    <row r="288" spans="1:10" ht="13.35" customHeight="1">
      <c r="A288" s="30"/>
      <c r="B288" s="30"/>
      <c r="C288" s="30"/>
      <c r="D288" s="30"/>
      <c r="E288" s="30"/>
      <c r="F288" s="30"/>
      <c r="G288" s="31"/>
      <c r="H288" s="17"/>
      <c r="I288" s="26"/>
      <c r="J288" s="26"/>
    </row>
    <row r="289" spans="1:10" ht="13.35" customHeight="1">
      <c r="A289" s="30"/>
      <c r="B289" s="30"/>
      <c r="C289" s="30"/>
      <c r="D289" s="30"/>
      <c r="E289" s="30"/>
      <c r="F289" s="30"/>
      <c r="G289" s="31"/>
      <c r="H289" s="17"/>
      <c r="I289" s="26"/>
      <c r="J289" s="26"/>
    </row>
    <row r="290" spans="1:10" ht="13.35" customHeight="1">
      <c r="A290" s="30"/>
      <c r="B290" s="30"/>
      <c r="C290" s="30"/>
      <c r="D290" s="30"/>
      <c r="E290" s="30"/>
      <c r="F290" s="30"/>
      <c r="G290" s="31"/>
      <c r="H290" s="17"/>
      <c r="I290" s="26"/>
      <c r="J290" s="26"/>
    </row>
    <row r="291" spans="1:10" ht="13.35" customHeight="1">
      <c r="A291" s="30"/>
      <c r="B291" s="30"/>
      <c r="C291" s="30"/>
      <c r="D291" s="30"/>
      <c r="E291" s="30"/>
      <c r="F291" s="30"/>
      <c r="G291" s="31"/>
      <c r="H291" s="17"/>
      <c r="I291" s="26"/>
      <c r="J291" s="26"/>
    </row>
    <row r="292" spans="1:10" ht="13.35" customHeight="1">
      <c r="A292" s="30"/>
      <c r="B292" s="30"/>
      <c r="C292" s="30"/>
      <c r="D292" s="30"/>
      <c r="E292" s="30"/>
      <c r="F292" s="30"/>
      <c r="G292" s="31"/>
      <c r="H292" s="17"/>
      <c r="I292" s="26"/>
      <c r="J292" s="26"/>
    </row>
    <row r="293" spans="1:10" ht="13.35" customHeight="1">
      <c r="A293" s="30"/>
      <c r="B293" s="30"/>
      <c r="C293" s="30"/>
      <c r="D293" s="30"/>
      <c r="E293" s="30"/>
      <c r="F293" s="30"/>
      <c r="G293" s="31"/>
      <c r="H293" s="17"/>
      <c r="I293" s="26"/>
      <c r="J293" s="26"/>
    </row>
    <row r="294" spans="1:10" ht="13.35" customHeight="1">
      <c r="A294" s="30"/>
      <c r="B294" s="30"/>
      <c r="C294" s="30"/>
      <c r="D294" s="30"/>
      <c r="E294" s="30"/>
      <c r="F294" s="30"/>
      <c r="G294" s="31"/>
      <c r="H294" s="17"/>
      <c r="I294" s="26"/>
      <c r="J294" s="26"/>
    </row>
    <row r="295" spans="1:10" ht="13.35" customHeight="1">
      <c r="A295" s="30"/>
      <c r="B295" s="30"/>
      <c r="C295" s="30"/>
      <c r="D295" s="30"/>
      <c r="E295" s="30"/>
      <c r="F295" s="30"/>
      <c r="G295" s="31"/>
      <c r="H295" s="17"/>
      <c r="I295" s="26"/>
      <c r="J295" s="26"/>
    </row>
    <row r="296" spans="1:10" ht="13.35" customHeight="1">
      <c r="A296" s="30"/>
      <c r="B296" s="30"/>
      <c r="C296" s="30"/>
      <c r="D296" s="30"/>
      <c r="E296" s="30"/>
      <c r="F296" s="30"/>
      <c r="G296" s="31"/>
      <c r="H296" s="17"/>
      <c r="I296" s="26"/>
      <c r="J296" s="26"/>
    </row>
    <row r="297" spans="1:10" ht="13.35" customHeight="1">
      <c r="A297" s="30"/>
      <c r="B297" s="30"/>
      <c r="C297" s="30"/>
      <c r="D297" s="30"/>
      <c r="E297" s="30"/>
      <c r="F297" s="30"/>
      <c r="G297" s="31"/>
      <c r="H297" s="17"/>
      <c r="I297" s="26"/>
      <c r="J297" s="26"/>
    </row>
    <row r="298" spans="1:10" ht="13.35" customHeight="1">
      <c r="A298" s="30"/>
      <c r="B298" s="30"/>
      <c r="C298" s="30"/>
      <c r="D298" s="30"/>
      <c r="E298" s="30"/>
      <c r="F298" s="30"/>
      <c r="G298" s="31"/>
      <c r="H298" s="17"/>
      <c r="I298" s="26"/>
      <c r="J298" s="26"/>
    </row>
    <row r="299" spans="1:10" ht="13.35" customHeight="1">
      <c r="A299" s="30"/>
      <c r="B299" s="30"/>
      <c r="C299" s="30"/>
      <c r="D299" s="30"/>
      <c r="E299" s="30"/>
      <c r="F299" s="30"/>
      <c r="G299" s="31"/>
      <c r="H299" s="17"/>
      <c r="I299" s="26"/>
      <c r="J299" s="26"/>
    </row>
    <row r="300" spans="1:10" ht="13.35" customHeight="1">
      <c r="A300" s="30"/>
      <c r="B300" s="30"/>
      <c r="C300" s="30"/>
      <c r="D300" s="30"/>
      <c r="E300" s="30"/>
      <c r="F300" s="30"/>
      <c r="G300" s="31"/>
      <c r="H300" s="17"/>
      <c r="I300" s="26"/>
      <c r="J300" s="26"/>
    </row>
    <row r="301" spans="1:10" ht="13.35" customHeight="1">
      <c r="A301" s="30"/>
      <c r="B301" s="30"/>
      <c r="C301" s="30"/>
      <c r="D301" s="30"/>
      <c r="E301" s="30"/>
      <c r="F301" s="30"/>
      <c r="G301" s="31"/>
      <c r="H301" s="17"/>
      <c r="I301" s="26"/>
      <c r="J301" s="26"/>
    </row>
    <row r="302" spans="1:10" ht="13.35" customHeight="1">
      <c r="A302" s="30"/>
      <c r="B302" s="30"/>
      <c r="C302" s="30"/>
      <c r="D302" s="30"/>
      <c r="E302" s="30"/>
      <c r="F302" s="30"/>
      <c r="G302" s="31"/>
      <c r="H302" s="17"/>
      <c r="I302" s="26"/>
      <c r="J302" s="26"/>
    </row>
    <row r="303" spans="1:10" ht="13.35" customHeight="1">
      <c r="A303" s="30"/>
      <c r="B303" s="30"/>
      <c r="C303" s="30"/>
      <c r="D303" s="30"/>
      <c r="E303" s="30"/>
      <c r="F303" s="30"/>
      <c r="G303" s="31"/>
      <c r="H303" s="17"/>
      <c r="I303" s="26"/>
      <c r="J303" s="26"/>
    </row>
    <row r="304" spans="1:10" ht="13.35" customHeight="1">
      <c r="A304" s="30"/>
      <c r="B304" s="30"/>
      <c r="C304" s="30"/>
      <c r="D304" s="30"/>
      <c r="E304" s="30"/>
      <c r="F304" s="30"/>
      <c r="G304" s="31"/>
      <c r="H304" s="17"/>
      <c r="I304" s="26"/>
      <c r="J304" s="26"/>
    </row>
    <row r="305" spans="1:10" ht="13.35" customHeight="1">
      <c r="A305" s="30"/>
      <c r="B305" s="30"/>
      <c r="C305" s="30"/>
      <c r="D305" s="30"/>
      <c r="E305" s="30"/>
      <c r="F305" s="30"/>
      <c r="G305" s="31"/>
      <c r="H305" s="17"/>
      <c r="I305" s="26"/>
      <c r="J305" s="26"/>
    </row>
    <row r="306" spans="1:10" ht="13.35" customHeight="1">
      <c r="A306" s="30"/>
      <c r="B306" s="30"/>
      <c r="C306" s="30"/>
      <c r="D306" s="30"/>
      <c r="E306" s="30"/>
      <c r="F306" s="30"/>
      <c r="G306" s="31"/>
      <c r="H306" s="17"/>
      <c r="I306" s="26"/>
      <c r="J306" s="26"/>
    </row>
    <row r="307" spans="1:10" ht="13.35" customHeight="1">
      <c r="A307" s="30"/>
      <c r="B307" s="30"/>
      <c r="C307" s="30"/>
      <c r="D307" s="30"/>
      <c r="E307" s="30"/>
      <c r="F307" s="30"/>
      <c r="G307" s="31"/>
      <c r="H307" s="17"/>
      <c r="I307" s="26"/>
      <c r="J307" s="26"/>
    </row>
    <row r="308" spans="1:10" ht="13.35" customHeight="1">
      <c r="A308" s="30"/>
      <c r="B308" s="30"/>
      <c r="C308" s="30"/>
      <c r="D308" s="30"/>
      <c r="E308" s="30"/>
      <c r="F308" s="30"/>
      <c r="G308" s="31"/>
      <c r="H308" s="17"/>
      <c r="I308" s="26"/>
      <c r="J308" s="26"/>
    </row>
    <row r="309" spans="1:10" ht="13.35" customHeight="1">
      <c r="A309" s="30"/>
      <c r="B309" s="30"/>
      <c r="C309" s="30"/>
      <c r="D309" s="30"/>
      <c r="E309" s="30"/>
      <c r="F309" s="30"/>
      <c r="G309" s="31"/>
      <c r="H309" s="17"/>
      <c r="I309" s="26"/>
      <c r="J309" s="26"/>
    </row>
    <row r="310" spans="1:10" ht="13.35" customHeight="1">
      <c r="A310" s="30"/>
      <c r="B310" s="30"/>
      <c r="C310" s="30"/>
      <c r="D310" s="30"/>
      <c r="E310" s="30"/>
      <c r="F310" s="30"/>
      <c r="G310" s="31"/>
      <c r="H310" s="17"/>
      <c r="I310" s="26"/>
      <c r="J310" s="26"/>
    </row>
    <row r="311" spans="1:10" ht="13.35" customHeight="1">
      <c r="A311" s="30"/>
      <c r="B311" s="30"/>
      <c r="C311" s="30"/>
      <c r="D311" s="30"/>
      <c r="E311" s="30"/>
      <c r="F311" s="30"/>
      <c r="G311" s="31"/>
      <c r="H311" s="17"/>
      <c r="I311" s="26"/>
      <c r="J311" s="26"/>
    </row>
    <row r="312" spans="1:10" ht="13.35" customHeight="1">
      <c r="A312" s="30"/>
      <c r="B312" s="30"/>
      <c r="C312" s="30"/>
      <c r="D312" s="30"/>
      <c r="E312" s="30"/>
      <c r="F312" s="30"/>
      <c r="G312" s="31"/>
      <c r="H312" s="17"/>
      <c r="I312" s="26"/>
      <c r="J312" s="26"/>
    </row>
    <row r="313" spans="1:10" ht="13.35" customHeight="1">
      <c r="A313" s="30"/>
      <c r="B313" s="30"/>
      <c r="C313" s="30"/>
      <c r="D313" s="30"/>
      <c r="E313" s="30"/>
      <c r="F313" s="30"/>
      <c r="G313" s="31"/>
      <c r="H313" s="17"/>
      <c r="I313" s="26"/>
      <c r="J313" s="26"/>
    </row>
    <row r="314" spans="1:10" ht="13.35" customHeight="1">
      <c r="A314" s="30"/>
      <c r="B314" s="30"/>
      <c r="C314" s="30"/>
      <c r="D314" s="30"/>
      <c r="E314" s="30"/>
      <c r="F314" s="30"/>
      <c r="G314" s="31"/>
      <c r="H314" s="17"/>
      <c r="I314" s="26"/>
      <c r="J314" s="26"/>
    </row>
    <row r="315" spans="1:10" ht="13.35" customHeight="1">
      <c r="A315" s="30"/>
      <c r="B315" s="30"/>
      <c r="C315" s="30"/>
      <c r="D315" s="30"/>
      <c r="E315" s="30"/>
      <c r="F315" s="30"/>
      <c r="G315" s="31"/>
      <c r="H315" s="17"/>
      <c r="I315" s="26"/>
      <c r="J315" s="26"/>
    </row>
    <row r="316" spans="1:10" ht="13.35" customHeight="1">
      <c r="A316" s="30"/>
      <c r="B316" s="30"/>
      <c r="C316" s="30"/>
      <c r="D316" s="30"/>
      <c r="E316" s="30"/>
      <c r="F316" s="30"/>
      <c r="G316" s="31"/>
      <c r="H316" s="17"/>
      <c r="I316" s="26"/>
      <c r="J316" s="26"/>
    </row>
    <row r="317" spans="1:10" ht="13.35" customHeight="1">
      <c r="A317" s="30"/>
      <c r="B317" s="30"/>
      <c r="C317" s="30"/>
      <c r="D317" s="30"/>
      <c r="E317" s="30"/>
      <c r="F317" s="30"/>
      <c r="G317" s="31"/>
      <c r="H317" s="17"/>
      <c r="I317" s="26"/>
      <c r="J317" s="26"/>
    </row>
    <row r="318" spans="1:10" ht="13.35" customHeight="1">
      <c r="A318" s="30"/>
      <c r="B318" s="30"/>
      <c r="C318" s="30"/>
      <c r="D318" s="30"/>
      <c r="E318" s="30"/>
      <c r="F318" s="30"/>
      <c r="G318" s="31"/>
      <c r="H318" s="17"/>
      <c r="I318" s="26"/>
      <c r="J318" s="26"/>
    </row>
    <row r="319" spans="1:10" ht="13.35" customHeight="1">
      <c r="A319" s="30"/>
      <c r="B319" s="30"/>
      <c r="C319" s="30"/>
      <c r="D319" s="30"/>
      <c r="E319" s="30"/>
      <c r="F319" s="30"/>
      <c r="G319" s="31"/>
      <c r="H319" s="17"/>
      <c r="I319" s="26"/>
      <c r="J319" s="26"/>
    </row>
    <row r="320" spans="1:10" ht="13.35" customHeight="1">
      <c r="A320" s="30"/>
      <c r="B320" s="30"/>
      <c r="C320" s="30"/>
      <c r="D320" s="30"/>
      <c r="E320" s="30"/>
      <c r="F320" s="30"/>
      <c r="G320" s="31"/>
      <c r="H320" s="17"/>
      <c r="I320" s="26"/>
      <c r="J320" s="26"/>
    </row>
    <row r="321" spans="1:10" ht="13.35" customHeight="1">
      <c r="A321" s="30"/>
      <c r="B321" s="30"/>
      <c r="C321" s="30"/>
      <c r="D321" s="30"/>
      <c r="E321" s="30"/>
      <c r="F321" s="30"/>
      <c r="G321" s="31"/>
      <c r="H321" s="17"/>
      <c r="I321" s="26"/>
      <c r="J321" s="26"/>
    </row>
    <row r="322" spans="1:10" ht="13.35" customHeight="1">
      <c r="A322" s="30"/>
      <c r="B322" s="30"/>
      <c r="C322" s="30"/>
      <c r="D322" s="30"/>
      <c r="E322" s="30"/>
      <c r="F322" s="30"/>
      <c r="G322" s="31"/>
      <c r="H322" s="17"/>
      <c r="I322" s="26"/>
      <c r="J322" s="26"/>
    </row>
    <row r="323" spans="1:10" ht="13.35" customHeight="1">
      <c r="A323" s="30"/>
      <c r="B323" s="30"/>
      <c r="C323" s="30"/>
      <c r="D323" s="30"/>
      <c r="E323" s="30"/>
      <c r="F323" s="30"/>
      <c r="G323" s="31"/>
      <c r="H323" s="17"/>
      <c r="I323" s="26"/>
      <c r="J323" s="26"/>
    </row>
    <row r="324" spans="1:10" ht="13.35" customHeight="1">
      <c r="A324" s="30"/>
      <c r="B324" s="30"/>
      <c r="C324" s="30"/>
      <c r="D324" s="30"/>
      <c r="E324" s="30"/>
      <c r="F324" s="30"/>
      <c r="G324" s="31"/>
      <c r="H324" s="17"/>
      <c r="I324" s="26"/>
      <c r="J324" s="26"/>
    </row>
    <row r="325" spans="1:10" ht="13.35" customHeight="1">
      <c r="A325" s="30"/>
      <c r="B325" s="30"/>
      <c r="C325" s="30"/>
      <c r="D325" s="30"/>
      <c r="E325" s="30"/>
      <c r="F325" s="30"/>
      <c r="G325" s="31"/>
      <c r="H325" s="17"/>
      <c r="I325" s="26"/>
      <c r="J325" s="26"/>
    </row>
    <row r="326" spans="1:10" ht="13.35" customHeight="1">
      <c r="A326" s="30"/>
      <c r="B326" s="30"/>
      <c r="C326" s="30"/>
      <c r="D326" s="30"/>
      <c r="E326" s="30"/>
      <c r="F326" s="30"/>
      <c r="G326" s="31"/>
      <c r="H326" s="17"/>
      <c r="I326" s="26"/>
      <c r="J326" s="26"/>
    </row>
    <row r="327" spans="1:10" ht="13.35" customHeight="1">
      <c r="A327" s="30"/>
      <c r="B327" s="30"/>
      <c r="C327" s="30"/>
      <c r="D327" s="30"/>
      <c r="E327" s="30"/>
      <c r="F327" s="30"/>
      <c r="G327" s="31"/>
      <c r="H327" s="17"/>
      <c r="I327" s="26"/>
      <c r="J327" s="26"/>
    </row>
    <row r="328" spans="1:10" ht="13.35" customHeight="1">
      <c r="A328" s="30"/>
      <c r="B328" s="30"/>
      <c r="C328" s="30"/>
      <c r="D328" s="30"/>
      <c r="E328" s="30"/>
      <c r="F328" s="30"/>
      <c r="G328" s="31"/>
      <c r="H328" s="17"/>
      <c r="I328" s="26"/>
      <c r="J328" s="26"/>
    </row>
    <row r="329" spans="1:10" ht="13.35" customHeight="1">
      <c r="A329" s="30"/>
      <c r="B329" s="30"/>
      <c r="C329" s="30"/>
      <c r="D329" s="30"/>
      <c r="E329" s="30"/>
      <c r="F329" s="30"/>
      <c r="G329" s="31"/>
      <c r="H329" s="17"/>
      <c r="I329" s="26"/>
      <c r="J329" s="26"/>
    </row>
    <row r="330" spans="1:10" ht="13.35" customHeight="1">
      <c r="A330" s="30"/>
      <c r="B330" s="30"/>
      <c r="C330" s="30"/>
      <c r="D330" s="30"/>
      <c r="E330" s="30"/>
      <c r="F330" s="30"/>
      <c r="G330" s="31"/>
      <c r="H330" s="17"/>
      <c r="I330" s="26"/>
      <c r="J330" s="26"/>
    </row>
    <row r="331" spans="1:10" ht="13.35" customHeight="1">
      <c r="A331" s="30"/>
      <c r="B331" s="30"/>
      <c r="C331" s="30"/>
      <c r="D331" s="30"/>
      <c r="E331" s="30"/>
      <c r="F331" s="30"/>
      <c r="G331" s="31"/>
      <c r="H331" s="17"/>
      <c r="I331" s="26"/>
      <c r="J331" s="26"/>
    </row>
    <row r="332" spans="1:10" ht="13.35" customHeight="1">
      <c r="A332" s="30"/>
      <c r="B332" s="30"/>
      <c r="C332" s="30"/>
      <c r="D332" s="30"/>
      <c r="E332" s="30"/>
      <c r="F332" s="30"/>
      <c r="G332" s="31"/>
      <c r="H332" s="17"/>
      <c r="I332" s="26"/>
      <c r="J332" s="26"/>
    </row>
    <row r="333" spans="1:10" ht="13.35" customHeight="1">
      <c r="A333" s="30"/>
      <c r="B333" s="30"/>
      <c r="C333" s="30"/>
      <c r="D333" s="30"/>
      <c r="E333" s="30"/>
      <c r="F333" s="30"/>
      <c r="G333" s="31"/>
      <c r="H333" s="17"/>
      <c r="I333" s="26"/>
      <c r="J333" s="26"/>
    </row>
    <row r="334" spans="1:10" ht="13.35" customHeight="1">
      <c r="A334" s="30"/>
      <c r="B334" s="30"/>
      <c r="C334" s="30"/>
      <c r="D334" s="30"/>
      <c r="E334" s="30"/>
      <c r="F334" s="30"/>
      <c r="G334" s="31"/>
      <c r="H334" s="17"/>
      <c r="I334" s="26"/>
      <c r="J334" s="26"/>
    </row>
    <row r="335" spans="1:10" ht="13.35" customHeight="1">
      <c r="A335" s="30"/>
      <c r="B335" s="30"/>
      <c r="C335" s="30"/>
      <c r="D335" s="30"/>
      <c r="E335" s="30"/>
      <c r="F335" s="30"/>
      <c r="G335" s="31"/>
      <c r="H335" s="17"/>
      <c r="I335" s="26"/>
      <c r="J335" s="26"/>
    </row>
    <row r="336" spans="1:10" ht="13.35" customHeight="1">
      <c r="A336" s="30"/>
      <c r="B336" s="30"/>
      <c r="C336" s="30"/>
      <c r="D336" s="30"/>
      <c r="E336" s="30"/>
      <c r="F336" s="30"/>
      <c r="G336" s="31"/>
      <c r="H336" s="17"/>
      <c r="I336" s="26"/>
      <c r="J336" s="26"/>
    </row>
    <row r="337" spans="1:10" ht="13.35" customHeight="1">
      <c r="A337" s="30"/>
      <c r="B337" s="30"/>
      <c r="C337" s="30"/>
      <c r="D337" s="30"/>
      <c r="E337" s="30"/>
      <c r="F337" s="30"/>
      <c r="G337" s="31"/>
      <c r="H337" s="17"/>
      <c r="I337" s="26"/>
      <c r="J337" s="26"/>
    </row>
    <row r="338" spans="1:10" ht="13.35" customHeight="1">
      <c r="A338" s="30"/>
      <c r="B338" s="30"/>
      <c r="C338" s="30"/>
      <c r="D338" s="30"/>
      <c r="E338" s="30"/>
      <c r="F338" s="30"/>
      <c r="G338" s="31"/>
      <c r="H338" s="17"/>
      <c r="I338" s="26"/>
      <c r="J338" s="26"/>
    </row>
    <row r="339" spans="1:10" ht="13.35" customHeight="1">
      <c r="A339" s="30"/>
      <c r="B339" s="30"/>
      <c r="C339" s="30"/>
      <c r="D339" s="30"/>
      <c r="E339" s="30"/>
      <c r="F339" s="30"/>
      <c r="G339" s="31"/>
      <c r="H339" s="17"/>
      <c r="I339" s="26"/>
      <c r="J339" s="26"/>
    </row>
    <row r="340" spans="1:10" ht="13.35" customHeight="1">
      <c r="A340" s="30"/>
      <c r="B340" s="30"/>
      <c r="C340" s="30"/>
      <c r="D340" s="30"/>
      <c r="E340" s="30"/>
      <c r="F340" s="30"/>
      <c r="G340" s="31"/>
      <c r="H340" s="17"/>
      <c r="I340" s="26"/>
      <c r="J340" s="26"/>
    </row>
    <row r="341" spans="1:10" ht="13.35" customHeight="1">
      <c r="A341" s="30"/>
      <c r="B341" s="30"/>
      <c r="C341" s="30"/>
      <c r="D341" s="30"/>
      <c r="E341" s="30"/>
      <c r="F341" s="30"/>
      <c r="G341" s="31"/>
      <c r="H341" s="17"/>
      <c r="I341" s="26"/>
      <c r="J341" s="26"/>
    </row>
    <row r="342" spans="1:10" ht="13.35" customHeight="1">
      <c r="A342" s="30"/>
      <c r="B342" s="30"/>
      <c r="C342" s="30"/>
      <c r="D342" s="30"/>
      <c r="E342" s="30"/>
      <c r="F342" s="30"/>
      <c r="G342" s="31"/>
      <c r="H342" s="17"/>
      <c r="I342" s="26"/>
      <c r="J342" s="26"/>
    </row>
    <row r="343" spans="1:10" ht="13.35" customHeight="1">
      <c r="A343" s="30"/>
      <c r="B343" s="30"/>
      <c r="C343" s="30"/>
      <c r="D343" s="30"/>
      <c r="E343" s="30"/>
      <c r="F343" s="30"/>
      <c r="G343" s="31"/>
      <c r="H343" s="17"/>
      <c r="I343" s="26"/>
      <c r="J343" s="26"/>
    </row>
    <row r="344" spans="1:10" ht="13.35" customHeight="1">
      <c r="A344" s="30"/>
      <c r="B344" s="30"/>
      <c r="C344" s="30"/>
      <c r="D344" s="30"/>
      <c r="E344" s="30"/>
      <c r="F344" s="30"/>
      <c r="G344" s="31"/>
      <c r="H344" s="17"/>
      <c r="I344" s="26"/>
      <c r="J344" s="26"/>
    </row>
    <row r="345" spans="1:10" ht="13.35" customHeight="1">
      <c r="A345" s="30"/>
      <c r="B345" s="30"/>
      <c r="C345" s="30"/>
      <c r="D345" s="30"/>
      <c r="E345" s="30"/>
      <c r="F345" s="30"/>
      <c r="G345" s="31"/>
      <c r="H345" s="17"/>
      <c r="I345" s="26"/>
      <c r="J345" s="26"/>
    </row>
    <row r="346" spans="1:10" ht="13.35" customHeight="1">
      <c r="A346" s="30"/>
      <c r="B346" s="30"/>
      <c r="C346" s="30"/>
      <c r="D346" s="30"/>
      <c r="E346" s="30"/>
      <c r="F346" s="30"/>
      <c r="G346" s="31"/>
      <c r="H346" s="17"/>
      <c r="I346" s="26"/>
      <c r="J346" s="26"/>
    </row>
    <row r="347" spans="1:10" ht="13.35" customHeight="1">
      <c r="A347" s="30"/>
      <c r="B347" s="30"/>
      <c r="C347" s="30"/>
      <c r="D347" s="30"/>
      <c r="E347" s="30"/>
      <c r="F347" s="30"/>
      <c r="G347" s="31"/>
      <c r="H347" s="17"/>
      <c r="I347" s="26"/>
      <c r="J347" s="26"/>
    </row>
    <row r="348" spans="1:10" ht="13.35" customHeight="1">
      <c r="A348" s="30"/>
      <c r="B348" s="30"/>
      <c r="C348" s="30"/>
      <c r="D348" s="30"/>
      <c r="E348" s="30"/>
      <c r="F348" s="30"/>
      <c r="G348" s="31"/>
      <c r="H348" s="17"/>
      <c r="I348" s="26"/>
      <c r="J348" s="26"/>
    </row>
    <row r="349" spans="1:10" ht="13.35" customHeight="1">
      <c r="A349" s="30"/>
      <c r="B349" s="30"/>
      <c r="C349" s="30"/>
      <c r="D349" s="30"/>
      <c r="E349" s="30"/>
      <c r="F349" s="30"/>
      <c r="G349" s="31"/>
      <c r="H349" s="17"/>
      <c r="I349" s="26"/>
      <c r="J349" s="26"/>
    </row>
    <row r="350" spans="1:10" ht="13.35" customHeight="1">
      <c r="A350" s="30"/>
      <c r="B350" s="30"/>
      <c r="C350" s="30"/>
      <c r="D350" s="30"/>
      <c r="E350" s="30"/>
      <c r="F350" s="30"/>
      <c r="G350" s="31"/>
      <c r="H350" s="17"/>
      <c r="I350" s="26"/>
      <c r="J350" s="26"/>
    </row>
    <row r="351" spans="1:10" ht="13.35" customHeight="1">
      <c r="A351" s="30"/>
      <c r="B351" s="30"/>
      <c r="C351" s="30"/>
      <c r="D351" s="30"/>
      <c r="E351" s="30"/>
      <c r="F351" s="30"/>
      <c r="G351" s="31"/>
      <c r="H351" s="17"/>
      <c r="I351" s="26"/>
      <c r="J351" s="26"/>
    </row>
    <row r="352" spans="1:10" ht="13.35" customHeight="1">
      <c r="A352" s="30"/>
      <c r="B352" s="30"/>
      <c r="C352" s="30"/>
      <c r="D352" s="30"/>
      <c r="E352" s="30"/>
      <c r="F352" s="30"/>
      <c r="G352" s="31"/>
      <c r="H352" s="17"/>
      <c r="I352" s="26"/>
      <c r="J352" s="26"/>
    </row>
    <row r="353" spans="1:10" ht="13.35" customHeight="1">
      <c r="A353" s="30"/>
      <c r="B353" s="30"/>
      <c r="C353" s="30"/>
      <c r="D353" s="30"/>
      <c r="E353" s="30"/>
      <c r="F353" s="30"/>
      <c r="G353" s="31"/>
      <c r="H353" s="17"/>
      <c r="I353" s="26"/>
      <c r="J353" s="26"/>
    </row>
    <row r="354" spans="1:10" ht="13.35" customHeight="1">
      <c r="A354" s="30"/>
      <c r="B354" s="30"/>
      <c r="C354" s="30"/>
      <c r="D354" s="30"/>
      <c r="E354" s="30"/>
      <c r="F354" s="30"/>
      <c r="G354" s="31"/>
      <c r="H354" s="17"/>
      <c r="I354" s="26"/>
      <c r="J354" s="26"/>
    </row>
    <row r="355" spans="1:10" ht="13.35" customHeight="1">
      <c r="A355" s="30"/>
      <c r="B355" s="30"/>
      <c r="C355" s="30"/>
      <c r="D355" s="30"/>
      <c r="E355" s="30"/>
      <c r="F355" s="30"/>
      <c r="G355" s="31"/>
      <c r="H355" s="17"/>
      <c r="I355" s="26"/>
      <c r="J355" s="26"/>
    </row>
    <row r="356" spans="1:10" ht="13.35" customHeight="1">
      <c r="A356" s="30"/>
      <c r="B356" s="30"/>
      <c r="C356" s="30"/>
      <c r="D356" s="30"/>
      <c r="E356" s="30"/>
      <c r="F356" s="30"/>
      <c r="G356" s="31"/>
      <c r="H356" s="17"/>
      <c r="I356" s="26"/>
      <c r="J356" s="26"/>
    </row>
    <row r="357" spans="1:10" ht="13.35" customHeight="1">
      <c r="A357" s="30"/>
      <c r="B357" s="30"/>
      <c r="C357" s="30"/>
      <c r="D357" s="30"/>
      <c r="E357" s="30"/>
      <c r="F357" s="30"/>
      <c r="G357" s="31"/>
      <c r="H357" s="17"/>
      <c r="I357" s="26"/>
      <c r="J357" s="26"/>
    </row>
    <row r="358" spans="1:10" ht="13.35" customHeight="1">
      <c r="A358" s="30"/>
      <c r="B358" s="30"/>
      <c r="C358" s="30"/>
      <c r="D358" s="30"/>
      <c r="E358" s="30"/>
      <c r="F358" s="30"/>
      <c r="G358" s="31"/>
      <c r="H358" s="17"/>
      <c r="I358" s="26"/>
      <c r="J358" s="26"/>
    </row>
    <row r="359" spans="1:10" ht="13.35" customHeight="1">
      <c r="A359" s="30"/>
      <c r="B359" s="30"/>
      <c r="C359" s="30"/>
      <c r="D359" s="30"/>
      <c r="E359" s="30"/>
      <c r="F359" s="30"/>
      <c r="G359" s="31"/>
      <c r="H359" s="17"/>
      <c r="I359" s="26"/>
      <c r="J359" s="26"/>
    </row>
    <row r="360" spans="1:10" ht="13.35" customHeight="1">
      <c r="A360" s="30"/>
      <c r="B360" s="30"/>
      <c r="C360" s="30"/>
      <c r="D360" s="30"/>
      <c r="E360" s="30"/>
      <c r="F360" s="30"/>
      <c r="G360" s="31"/>
      <c r="H360" s="17"/>
      <c r="I360" s="26"/>
      <c r="J360" s="26"/>
    </row>
    <row r="361" spans="1:10" ht="13.35" customHeight="1">
      <c r="A361" s="30"/>
      <c r="B361" s="30"/>
      <c r="C361" s="30"/>
      <c r="D361" s="30"/>
      <c r="E361" s="30"/>
      <c r="F361" s="30"/>
      <c r="G361" s="31"/>
      <c r="H361" s="17"/>
      <c r="I361" s="26"/>
      <c r="J361" s="26"/>
    </row>
    <row r="362" spans="1:10" ht="13.35" customHeight="1">
      <c r="A362" s="30"/>
      <c r="B362" s="30"/>
      <c r="C362" s="30"/>
      <c r="D362" s="30"/>
      <c r="E362" s="30"/>
      <c r="F362" s="30"/>
      <c r="G362" s="31"/>
      <c r="H362" s="17"/>
      <c r="I362" s="26"/>
      <c r="J362" s="26"/>
    </row>
    <row r="363" spans="1:10" ht="13.35" customHeight="1">
      <c r="A363" s="30"/>
      <c r="B363" s="30"/>
      <c r="C363" s="30"/>
      <c r="D363" s="30"/>
      <c r="E363" s="30"/>
      <c r="F363" s="30"/>
      <c r="G363" s="31"/>
      <c r="H363" s="17"/>
      <c r="I363" s="26"/>
      <c r="J363" s="26"/>
    </row>
    <row r="364" spans="1:10" ht="13.35" customHeight="1">
      <c r="A364" s="30"/>
      <c r="B364" s="30"/>
      <c r="C364" s="30"/>
      <c r="D364" s="30"/>
      <c r="E364" s="30"/>
      <c r="F364" s="30"/>
      <c r="G364" s="31"/>
      <c r="H364" s="32"/>
      <c r="I364" s="30"/>
      <c r="J364" s="30"/>
    </row>
    <row r="365" spans="1:10" ht="13.35" customHeight="1">
      <c r="A365" s="30"/>
      <c r="B365" s="30"/>
      <c r="C365" s="30"/>
      <c r="D365" s="30"/>
      <c r="E365" s="30"/>
      <c r="F365" s="30"/>
      <c r="G365" s="31"/>
      <c r="H365" s="32"/>
      <c r="I365" s="30"/>
      <c r="J365" s="30"/>
    </row>
    <row r="366" spans="1:10" ht="13.35" customHeight="1">
      <c r="A366" s="30"/>
      <c r="B366" s="30"/>
      <c r="C366" s="30"/>
      <c r="D366" s="30"/>
      <c r="E366" s="30"/>
      <c r="F366" s="30"/>
      <c r="G366" s="31"/>
      <c r="H366" s="32"/>
      <c r="I366" s="30"/>
      <c r="J366" s="30"/>
    </row>
    <row r="367" spans="1:10" ht="13.35" customHeight="1">
      <c r="A367" s="30"/>
      <c r="B367" s="30"/>
      <c r="C367" s="30"/>
      <c r="D367" s="30"/>
      <c r="E367" s="30"/>
      <c r="F367" s="30"/>
      <c r="G367" s="31"/>
      <c r="H367" s="32"/>
      <c r="I367" s="30"/>
      <c r="J367" s="30"/>
    </row>
    <row r="368" spans="1:10" ht="13.35" customHeight="1">
      <c r="A368" s="30"/>
      <c r="B368" s="30"/>
      <c r="C368" s="30"/>
      <c r="D368" s="30"/>
      <c r="E368" s="30"/>
      <c r="F368" s="30"/>
      <c r="G368" s="31"/>
      <c r="H368" s="32"/>
      <c r="I368" s="30"/>
      <c r="J368" s="30"/>
    </row>
    <row r="369" spans="1:10" ht="13.35" customHeight="1">
      <c r="A369" s="30"/>
      <c r="B369" s="30"/>
      <c r="C369" s="30"/>
      <c r="D369" s="30"/>
      <c r="E369" s="30"/>
      <c r="F369" s="30"/>
      <c r="G369" s="31"/>
      <c r="H369" s="32"/>
      <c r="I369" s="30"/>
      <c r="J369" s="30"/>
    </row>
    <row r="370" spans="1:10" ht="13.35" customHeight="1">
      <c r="A370" s="30"/>
      <c r="B370" s="30"/>
      <c r="C370" s="30"/>
      <c r="D370" s="30"/>
      <c r="E370" s="30"/>
      <c r="F370" s="30"/>
      <c r="G370" s="31"/>
      <c r="H370" s="32"/>
      <c r="I370" s="30"/>
      <c r="J370" s="30"/>
    </row>
    <row r="371" spans="1:10" ht="13.35" customHeight="1">
      <c r="A371" s="30"/>
      <c r="B371" s="30"/>
      <c r="C371" s="30"/>
      <c r="D371" s="30"/>
      <c r="E371" s="30"/>
      <c r="F371" s="30"/>
      <c r="G371" s="31"/>
      <c r="H371" s="32"/>
      <c r="I371" s="30"/>
      <c r="J371" s="30"/>
    </row>
    <row r="372" spans="1:10" ht="13.35" customHeight="1">
      <c r="A372" s="30"/>
      <c r="B372" s="30"/>
      <c r="C372" s="30"/>
      <c r="D372" s="30"/>
      <c r="E372" s="30"/>
      <c r="F372" s="30"/>
      <c r="G372" s="31"/>
      <c r="H372" s="32"/>
      <c r="I372" s="30"/>
      <c r="J372" s="30"/>
    </row>
    <row r="373" spans="1:10" ht="13.35" customHeight="1">
      <c r="A373" s="30"/>
      <c r="B373" s="30"/>
      <c r="C373" s="30"/>
      <c r="D373" s="30"/>
      <c r="E373" s="30"/>
      <c r="F373" s="30"/>
      <c r="G373" s="31"/>
      <c r="H373" s="32"/>
      <c r="I373" s="30"/>
      <c r="J373" s="30"/>
    </row>
    <row r="374" spans="1:10" ht="13.35" customHeight="1">
      <c r="A374" s="30"/>
      <c r="B374" s="30"/>
      <c r="C374" s="30"/>
      <c r="D374" s="30"/>
      <c r="E374" s="30"/>
      <c r="F374" s="30"/>
      <c r="G374" s="31"/>
      <c r="H374" s="32"/>
      <c r="I374" s="30"/>
      <c r="J374" s="30"/>
    </row>
    <row r="375" spans="1:10" ht="13.35" customHeight="1">
      <c r="A375" s="30"/>
      <c r="B375" s="30"/>
      <c r="C375" s="30"/>
      <c r="D375" s="30"/>
      <c r="E375" s="30"/>
      <c r="F375" s="30"/>
      <c r="G375" s="31"/>
      <c r="H375" s="32"/>
      <c r="I375" s="30"/>
      <c r="J375" s="30"/>
    </row>
    <row r="376" spans="1:10" ht="13.35" customHeight="1">
      <c r="A376" s="30"/>
      <c r="B376" s="30"/>
      <c r="C376" s="30"/>
      <c r="D376" s="30"/>
      <c r="E376" s="30"/>
      <c r="F376" s="30"/>
      <c r="G376" s="31"/>
      <c r="H376" s="32"/>
      <c r="I376" s="30"/>
      <c r="J376" s="30"/>
    </row>
    <row r="377" spans="1:10" ht="13.35" customHeight="1">
      <c r="A377" s="30"/>
      <c r="B377" s="30"/>
      <c r="C377" s="30"/>
      <c r="D377" s="30"/>
      <c r="E377" s="30"/>
      <c r="F377" s="30"/>
      <c r="G377" s="31"/>
      <c r="H377" s="32"/>
      <c r="I377" s="30"/>
      <c r="J377" s="30"/>
    </row>
    <row r="378" spans="1:10" ht="13.35" customHeight="1">
      <c r="A378" s="30"/>
      <c r="B378" s="30"/>
      <c r="C378" s="30"/>
      <c r="D378" s="30"/>
      <c r="E378" s="30"/>
      <c r="F378" s="30"/>
      <c r="G378" s="31"/>
      <c r="H378" s="32"/>
      <c r="I378" s="30"/>
      <c r="J378" s="30"/>
    </row>
    <row r="379" spans="1:10" ht="13.35" customHeight="1">
      <c r="A379" s="30"/>
      <c r="B379" s="30"/>
      <c r="C379" s="30"/>
      <c r="D379" s="30"/>
      <c r="E379" s="30"/>
      <c r="F379" s="30"/>
      <c r="G379" s="31"/>
      <c r="H379" s="32"/>
      <c r="I379" s="30"/>
      <c r="J379" s="30"/>
    </row>
    <row r="380" spans="1:10" ht="13.35" customHeight="1">
      <c r="A380" s="30"/>
      <c r="B380" s="30"/>
      <c r="C380" s="30"/>
      <c r="D380" s="30"/>
      <c r="E380" s="30"/>
      <c r="F380" s="30"/>
      <c r="G380" s="31"/>
      <c r="H380" s="32"/>
      <c r="I380" s="30"/>
      <c r="J380" s="30"/>
    </row>
    <row r="381" spans="1:10" ht="13.35" customHeight="1">
      <c r="A381" s="30"/>
      <c r="B381" s="30"/>
      <c r="C381" s="30"/>
      <c r="D381" s="30"/>
      <c r="E381" s="30"/>
      <c r="F381" s="30"/>
      <c r="G381" s="31"/>
      <c r="H381" s="32"/>
      <c r="I381" s="30"/>
      <c r="J381" s="30"/>
    </row>
    <row r="382" spans="1:10" ht="13.35" customHeight="1">
      <c r="A382" s="30"/>
      <c r="B382" s="30"/>
      <c r="C382" s="30"/>
      <c r="D382" s="30"/>
      <c r="E382" s="30"/>
      <c r="F382" s="30"/>
      <c r="G382" s="31"/>
      <c r="H382" s="32"/>
      <c r="I382" s="30"/>
      <c r="J382" s="30"/>
    </row>
    <row r="383" spans="1:10" ht="13.35" customHeight="1">
      <c r="A383" s="30"/>
      <c r="B383" s="30"/>
      <c r="C383" s="30"/>
      <c r="D383" s="30"/>
      <c r="E383" s="30"/>
      <c r="F383" s="30"/>
      <c r="G383" s="31"/>
      <c r="H383" s="32"/>
      <c r="I383" s="30"/>
      <c r="J383" s="30"/>
    </row>
    <row r="384" spans="1:10" ht="13.35" customHeight="1">
      <c r="A384" s="30"/>
      <c r="B384" s="30"/>
      <c r="C384" s="30"/>
      <c r="D384" s="30"/>
      <c r="E384" s="30"/>
      <c r="F384" s="30"/>
      <c r="G384" s="31"/>
      <c r="H384" s="32"/>
      <c r="I384" s="30"/>
      <c r="J384" s="30"/>
    </row>
    <row r="385" spans="1:10" ht="13.35" customHeight="1">
      <c r="A385" s="30"/>
      <c r="B385" s="30"/>
      <c r="C385" s="30"/>
      <c r="D385" s="30"/>
      <c r="E385" s="30"/>
      <c r="F385" s="30"/>
      <c r="G385" s="31"/>
      <c r="H385" s="32"/>
      <c r="I385" s="30"/>
      <c r="J385" s="30"/>
    </row>
    <row r="386" spans="1:10" ht="13.35" customHeight="1">
      <c r="A386" s="30"/>
      <c r="B386" s="30"/>
      <c r="C386" s="30"/>
      <c r="D386" s="30"/>
      <c r="E386" s="30"/>
      <c r="F386" s="30"/>
      <c r="G386" s="31"/>
      <c r="H386" s="32"/>
      <c r="I386" s="30"/>
      <c r="J386" s="30"/>
    </row>
    <row r="387" spans="1:10" ht="13.35" customHeight="1">
      <c r="A387" s="30"/>
      <c r="B387" s="30"/>
      <c r="C387" s="30"/>
      <c r="D387" s="30"/>
      <c r="E387" s="30"/>
      <c r="F387" s="30"/>
      <c r="G387" s="31"/>
      <c r="H387" s="32"/>
      <c r="I387" s="30"/>
      <c r="J387" s="30"/>
    </row>
    <row r="388" spans="1:10" ht="13.35" customHeight="1">
      <c r="A388" s="30"/>
      <c r="B388" s="30"/>
      <c r="C388" s="30"/>
      <c r="D388" s="30"/>
      <c r="E388" s="30"/>
      <c r="F388" s="30"/>
      <c r="G388" s="31"/>
      <c r="H388" s="32"/>
      <c r="I388" s="30"/>
      <c r="J388" s="30"/>
    </row>
    <row r="389" spans="1:10" ht="13.35" customHeight="1">
      <c r="A389" s="30"/>
      <c r="B389" s="30"/>
      <c r="C389" s="30"/>
      <c r="D389" s="30"/>
      <c r="E389" s="30"/>
      <c r="F389" s="30"/>
      <c r="G389" s="31"/>
      <c r="H389" s="32"/>
      <c r="I389" s="30"/>
      <c r="J389" s="30"/>
    </row>
    <row r="390" spans="1:10" ht="13.35" customHeight="1">
      <c r="A390" s="30"/>
      <c r="B390" s="30"/>
      <c r="C390" s="30"/>
      <c r="D390" s="30"/>
      <c r="E390" s="30"/>
      <c r="F390" s="30"/>
      <c r="G390" s="31"/>
      <c r="H390" s="32"/>
      <c r="I390" s="30"/>
      <c r="J390" s="30"/>
    </row>
    <row r="391" spans="1:10" ht="13.35" customHeight="1">
      <c r="A391" s="30"/>
      <c r="B391" s="30"/>
      <c r="C391" s="30"/>
      <c r="D391" s="30"/>
      <c r="E391" s="30"/>
      <c r="F391" s="30"/>
      <c r="G391" s="31"/>
      <c r="H391" s="32"/>
      <c r="I391" s="30"/>
      <c r="J391" s="30"/>
    </row>
    <row r="392" spans="1:10" ht="13.35" customHeight="1">
      <c r="A392" s="30"/>
      <c r="B392" s="30"/>
      <c r="C392" s="30"/>
      <c r="D392" s="30"/>
      <c r="E392" s="30"/>
      <c r="F392" s="30"/>
      <c r="G392" s="31"/>
      <c r="H392" s="32"/>
      <c r="I392" s="30"/>
      <c r="J392" s="30"/>
    </row>
    <row r="393" spans="1:10" ht="13.35" customHeight="1">
      <c r="A393" s="30"/>
      <c r="B393" s="30"/>
      <c r="C393" s="30"/>
      <c r="D393" s="30"/>
      <c r="E393" s="30"/>
      <c r="F393" s="30"/>
      <c r="G393" s="31"/>
      <c r="H393" s="32"/>
      <c r="I393" s="30"/>
      <c r="J393" s="30"/>
    </row>
    <row r="394" spans="1:10" ht="13.35" customHeight="1">
      <c r="A394" s="30"/>
      <c r="B394" s="30"/>
      <c r="C394" s="30"/>
      <c r="D394" s="30"/>
      <c r="E394" s="30"/>
      <c r="F394" s="30"/>
      <c r="G394" s="31"/>
      <c r="H394" s="32"/>
      <c r="I394" s="30"/>
      <c r="J394" s="30"/>
    </row>
    <row r="395" spans="1:10" ht="13.35" customHeight="1">
      <c r="A395" s="30"/>
      <c r="B395" s="30"/>
      <c r="C395" s="30"/>
      <c r="D395" s="30"/>
      <c r="E395" s="30"/>
      <c r="F395" s="30"/>
      <c r="G395" s="31"/>
      <c r="H395" s="32"/>
      <c r="I395" s="30"/>
      <c r="J395" s="30"/>
    </row>
    <row r="396" spans="1:10" ht="13.35" customHeight="1">
      <c r="A396" s="30"/>
      <c r="B396" s="30"/>
      <c r="C396" s="30"/>
      <c r="D396" s="30"/>
      <c r="E396" s="30"/>
      <c r="F396" s="30"/>
      <c r="G396" s="31"/>
      <c r="H396" s="32"/>
      <c r="I396" s="30"/>
      <c r="J396" s="30"/>
    </row>
    <row r="397" spans="1:10" ht="13.35" customHeight="1">
      <c r="A397" s="30"/>
      <c r="B397" s="30"/>
      <c r="C397" s="30"/>
      <c r="D397" s="30"/>
      <c r="E397" s="30"/>
      <c r="F397" s="30"/>
      <c r="G397" s="31"/>
      <c r="H397" s="32"/>
      <c r="I397" s="30"/>
      <c r="J397" s="30"/>
    </row>
    <row r="398" spans="1:10" ht="13.35" customHeight="1">
      <c r="A398" s="30"/>
      <c r="B398" s="30"/>
      <c r="C398" s="30"/>
      <c r="D398" s="30"/>
      <c r="E398" s="30"/>
      <c r="F398" s="30"/>
      <c r="G398" s="31"/>
      <c r="H398" s="32"/>
      <c r="I398" s="30"/>
      <c r="J398" s="30"/>
    </row>
    <row r="399" spans="1:10" ht="13.35" customHeight="1">
      <c r="A399" s="30"/>
      <c r="B399" s="30"/>
      <c r="C399" s="30"/>
      <c r="D399" s="30"/>
      <c r="E399" s="30"/>
      <c r="F399" s="30"/>
      <c r="G399" s="31"/>
      <c r="H399" s="32"/>
      <c r="I399" s="30"/>
      <c r="J399" s="30"/>
    </row>
    <row r="400" spans="1:10" ht="13.35" customHeight="1">
      <c r="A400" s="30"/>
      <c r="B400" s="30"/>
      <c r="C400" s="30"/>
      <c r="D400" s="30"/>
      <c r="E400" s="30"/>
      <c r="F400" s="30"/>
      <c r="G400" s="31"/>
      <c r="H400" s="32"/>
      <c r="I400" s="30"/>
      <c r="J400" s="30"/>
    </row>
    <row r="401" spans="1:10" ht="13.35" customHeight="1">
      <c r="A401" s="30"/>
      <c r="B401" s="30"/>
      <c r="C401" s="30"/>
      <c r="D401" s="30"/>
      <c r="E401" s="30"/>
      <c r="F401" s="30"/>
      <c r="G401" s="31"/>
      <c r="H401" s="32"/>
      <c r="I401" s="30"/>
      <c r="J401" s="30"/>
    </row>
    <row r="402" spans="1:10" ht="13.35" customHeight="1">
      <c r="A402" s="30"/>
      <c r="B402" s="30"/>
      <c r="C402" s="30"/>
      <c r="D402" s="30"/>
      <c r="E402" s="30"/>
      <c r="F402" s="30"/>
      <c r="G402" s="31"/>
      <c r="H402" s="32"/>
      <c r="I402" s="30"/>
      <c r="J402" s="30"/>
    </row>
    <row r="403" spans="1:10" ht="13.35" customHeight="1">
      <c r="A403" s="30"/>
      <c r="B403" s="30"/>
      <c r="C403" s="30"/>
      <c r="D403" s="30"/>
      <c r="E403" s="30"/>
      <c r="F403" s="30"/>
      <c r="G403" s="31"/>
      <c r="H403" s="32"/>
      <c r="I403" s="30"/>
      <c r="J403" s="30"/>
    </row>
    <row r="404" spans="1:10" ht="13.35" customHeight="1">
      <c r="A404" s="30"/>
      <c r="B404" s="30"/>
      <c r="C404" s="30"/>
      <c r="D404" s="30"/>
      <c r="E404" s="30"/>
      <c r="F404" s="30"/>
      <c r="G404" s="31"/>
      <c r="H404" s="32"/>
      <c r="I404" s="30"/>
      <c r="J404" s="30"/>
    </row>
    <row r="405" spans="1:10" ht="13.35" customHeight="1">
      <c r="A405" s="30"/>
      <c r="B405" s="30"/>
      <c r="C405" s="30"/>
      <c r="D405" s="30"/>
      <c r="E405" s="30"/>
      <c r="F405" s="30"/>
      <c r="G405" s="31"/>
      <c r="H405" s="32"/>
      <c r="I405" s="30"/>
      <c r="J405" s="30"/>
    </row>
    <row r="406" spans="1:10" ht="13.35" customHeight="1">
      <c r="A406" s="30"/>
      <c r="B406" s="30"/>
      <c r="C406" s="30"/>
      <c r="D406" s="30"/>
      <c r="E406" s="30"/>
      <c r="F406" s="30"/>
      <c r="G406" s="31"/>
      <c r="H406" s="32"/>
      <c r="I406" s="30"/>
      <c r="J406" s="30"/>
    </row>
    <row r="407" spans="1:10" ht="13.35" customHeight="1">
      <c r="A407" s="30"/>
      <c r="B407" s="30"/>
      <c r="C407" s="30"/>
      <c r="D407" s="30"/>
      <c r="E407" s="30"/>
      <c r="F407" s="30"/>
      <c r="G407" s="31"/>
      <c r="H407" s="32"/>
      <c r="I407" s="30"/>
      <c r="J407" s="30"/>
    </row>
    <row r="408" spans="1:10" ht="13.35" customHeight="1">
      <c r="A408" s="30"/>
      <c r="B408" s="30"/>
      <c r="C408" s="30"/>
      <c r="D408" s="30"/>
      <c r="E408" s="30"/>
      <c r="F408" s="30"/>
      <c r="G408" s="31"/>
      <c r="H408" s="32"/>
      <c r="I408" s="30"/>
      <c r="J408" s="30"/>
    </row>
    <row r="409" spans="1:10" ht="13.35" customHeight="1">
      <c r="A409" s="30"/>
      <c r="B409" s="30"/>
      <c r="C409" s="30"/>
      <c r="D409" s="30"/>
      <c r="E409" s="30"/>
      <c r="F409" s="30"/>
      <c r="G409" s="31"/>
      <c r="H409" s="32"/>
      <c r="I409" s="30"/>
      <c r="J409" s="30"/>
    </row>
    <row r="410" spans="1:10" ht="13.35" customHeight="1">
      <c r="A410" s="30"/>
      <c r="B410" s="30"/>
      <c r="C410" s="30"/>
      <c r="D410" s="30"/>
      <c r="E410" s="30"/>
      <c r="F410" s="30"/>
      <c r="G410" s="31"/>
      <c r="H410" s="32"/>
      <c r="I410" s="30"/>
      <c r="J410" s="30"/>
    </row>
    <row r="411" spans="1:10" ht="13.35" customHeight="1">
      <c r="A411" s="30"/>
      <c r="B411" s="30"/>
      <c r="C411" s="30"/>
      <c r="D411" s="30"/>
      <c r="E411" s="30"/>
      <c r="F411" s="30"/>
      <c r="G411" s="31"/>
      <c r="H411" s="32"/>
      <c r="I411" s="30"/>
      <c r="J411" s="30"/>
    </row>
    <row r="412" spans="1:10" ht="13.35" customHeight="1">
      <c r="A412" s="30"/>
      <c r="B412" s="30"/>
      <c r="C412" s="30"/>
      <c r="D412" s="30"/>
      <c r="E412" s="30"/>
      <c r="F412" s="30"/>
      <c r="G412" s="31"/>
      <c r="H412" s="32"/>
      <c r="I412" s="30"/>
      <c r="J412" s="30"/>
    </row>
    <row r="413" spans="1:10" ht="13.35" customHeight="1">
      <c r="A413" s="30"/>
      <c r="B413" s="30"/>
      <c r="C413" s="30"/>
      <c r="D413" s="30"/>
      <c r="E413" s="30"/>
      <c r="F413" s="30"/>
      <c r="G413" s="31"/>
      <c r="H413" s="32"/>
      <c r="I413" s="30"/>
      <c r="J413" s="30"/>
    </row>
    <row r="414" spans="1:10" ht="13.35" customHeight="1">
      <c r="A414" s="30"/>
      <c r="B414" s="30"/>
      <c r="C414" s="30"/>
      <c r="D414" s="30"/>
      <c r="E414" s="30"/>
      <c r="F414" s="30"/>
      <c r="G414" s="31"/>
      <c r="H414" s="32"/>
      <c r="I414" s="30"/>
      <c r="J414" s="30"/>
    </row>
    <row r="415" spans="1:10" ht="13.35" customHeight="1">
      <c r="A415" s="30"/>
      <c r="B415" s="30"/>
      <c r="C415" s="30"/>
      <c r="D415" s="30"/>
      <c r="E415" s="30"/>
      <c r="F415" s="30"/>
      <c r="G415" s="31"/>
      <c r="H415" s="32"/>
      <c r="I415" s="30"/>
      <c r="J415" s="30"/>
    </row>
    <row r="416" spans="1:10" ht="13.35" customHeight="1">
      <c r="A416" s="30"/>
      <c r="B416" s="30"/>
      <c r="C416" s="30"/>
      <c r="D416" s="30"/>
      <c r="E416" s="30"/>
      <c r="F416" s="30"/>
      <c r="G416" s="31"/>
      <c r="H416" s="32"/>
      <c r="I416" s="30"/>
      <c r="J416" s="30"/>
    </row>
    <row r="417" spans="1:10" ht="13.35" customHeight="1">
      <c r="A417" s="30"/>
      <c r="B417" s="30"/>
      <c r="C417" s="30"/>
      <c r="D417" s="30"/>
      <c r="E417" s="30"/>
      <c r="F417" s="30"/>
      <c r="G417" s="31"/>
      <c r="H417" s="32"/>
      <c r="I417" s="30"/>
      <c r="J417" s="30"/>
    </row>
    <row r="418" spans="1:10" ht="13.35" customHeight="1">
      <c r="A418" s="30"/>
      <c r="B418" s="30"/>
      <c r="C418" s="30"/>
      <c r="D418" s="30"/>
      <c r="E418" s="30"/>
      <c r="F418" s="30"/>
      <c r="G418" s="31"/>
      <c r="H418" s="32"/>
      <c r="I418" s="30"/>
      <c r="J418" s="30"/>
    </row>
    <row r="419" spans="1:10" ht="13.35" customHeight="1">
      <c r="A419" s="30"/>
      <c r="B419" s="30"/>
      <c r="C419" s="30"/>
      <c r="D419" s="30"/>
      <c r="E419" s="30"/>
      <c r="F419" s="30"/>
      <c r="G419" s="31"/>
      <c r="H419" s="32"/>
      <c r="I419" s="30"/>
      <c r="J419" s="30"/>
    </row>
    <row r="420" spans="1:10" ht="9.9499999999999993" customHeight="1">
      <c r="A420" s="30"/>
      <c r="B420" s="30"/>
      <c r="C420" s="30"/>
      <c r="D420" s="30"/>
      <c r="E420" s="30"/>
      <c r="F420" s="30"/>
      <c r="G420" s="31"/>
      <c r="H420" s="32"/>
      <c r="I420" s="30"/>
      <c r="J420" s="30"/>
    </row>
    <row r="421" spans="1:10" ht="9.9499999999999993" customHeight="1">
      <c r="A421" s="30"/>
      <c r="B421" s="30"/>
      <c r="C421" s="30"/>
      <c r="D421" s="30"/>
      <c r="E421" s="30"/>
      <c r="F421" s="30"/>
      <c r="G421" s="31"/>
      <c r="H421" s="32"/>
      <c r="I421" s="30"/>
      <c r="J421" s="30"/>
    </row>
    <row r="422" spans="1:10" ht="9.9499999999999993" customHeight="1">
      <c r="A422" s="30"/>
      <c r="B422" s="30"/>
      <c r="C422" s="30"/>
      <c r="D422" s="30"/>
      <c r="E422" s="30"/>
      <c r="F422" s="30"/>
      <c r="G422" s="31"/>
      <c r="H422" s="32"/>
      <c r="I422" s="30"/>
      <c r="J422" s="30"/>
    </row>
    <row r="423" spans="1:10" ht="9.9499999999999993" customHeight="1">
      <c r="A423" s="30"/>
      <c r="B423" s="30"/>
      <c r="C423" s="30"/>
      <c r="D423" s="30"/>
      <c r="E423" s="30"/>
      <c r="F423" s="30"/>
      <c r="G423" s="31"/>
      <c r="H423" s="32"/>
      <c r="I423" s="30"/>
      <c r="J423" s="30"/>
    </row>
    <row r="424" spans="1:10" ht="9.9499999999999993" customHeight="1">
      <c r="A424" s="30"/>
      <c r="B424" s="30"/>
      <c r="C424" s="30"/>
      <c r="D424" s="30"/>
      <c r="E424" s="30"/>
      <c r="F424" s="30"/>
      <c r="G424" s="31"/>
      <c r="H424" s="32"/>
      <c r="I424" s="30"/>
      <c r="J424" s="30"/>
    </row>
    <row r="425" spans="1:10" ht="9.9499999999999993" customHeight="1">
      <c r="A425" s="30"/>
      <c r="B425" s="30"/>
      <c r="C425" s="30"/>
      <c r="D425" s="30"/>
      <c r="E425" s="30"/>
      <c r="F425" s="30"/>
      <c r="G425" s="31"/>
      <c r="H425" s="32"/>
      <c r="I425" s="30"/>
      <c r="J425" s="30"/>
    </row>
    <row r="426" spans="1:10" ht="9.9499999999999993" customHeight="1">
      <c r="A426" s="30"/>
      <c r="B426" s="30"/>
      <c r="C426" s="30"/>
      <c r="D426" s="30"/>
      <c r="E426" s="30"/>
      <c r="F426" s="30"/>
      <c r="G426" s="31"/>
      <c r="H426" s="32"/>
      <c r="I426" s="30"/>
      <c r="J426" s="30"/>
    </row>
    <row r="427" spans="1:10" ht="9.9499999999999993" customHeight="1">
      <c r="A427" s="30"/>
      <c r="B427" s="30"/>
      <c r="C427" s="30"/>
      <c r="D427" s="30"/>
      <c r="E427" s="30"/>
      <c r="F427" s="30"/>
      <c r="G427" s="31"/>
      <c r="H427" s="32"/>
      <c r="I427" s="30"/>
      <c r="J427" s="30"/>
    </row>
    <row r="428" spans="1:10" ht="9.9499999999999993" customHeight="1">
      <c r="A428" s="30"/>
      <c r="B428" s="30"/>
      <c r="C428" s="30"/>
      <c r="D428" s="30"/>
      <c r="E428" s="30"/>
      <c r="F428" s="30"/>
      <c r="G428" s="31"/>
      <c r="H428" s="32"/>
      <c r="I428" s="30"/>
      <c r="J428" s="30"/>
    </row>
    <row r="429" spans="1:10" ht="9.9499999999999993" customHeight="1">
      <c r="A429" s="30"/>
      <c r="B429" s="30"/>
      <c r="C429" s="30"/>
      <c r="D429" s="30"/>
      <c r="E429" s="30"/>
      <c r="F429" s="30"/>
      <c r="G429" s="31"/>
      <c r="H429" s="32"/>
      <c r="I429" s="30"/>
      <c r="J429" s="30"/>
    </row>
    <row r="430" spans="1:10" ht="9.9499999999999993" customHeight="1">
      <c r="A430" s="30"/>
      <c r="B430" s="30"/>
      <c r="C430" s="30"/>
      <c r="D430" s="30"/>
      <c r="E430" s="30"/>
      <c r="F430" s="30"/>
      <c r="G430" s="31"/>
      <c r="H430" s="32"/>
      <c r="I430" s="30"/>
      <c r="J430" s="30"/>
    </row>
    <row r="431" spans="1:10" ht="9.9499999999999993" customHeight="1">
      <c r="A431" s="30"/>
      <c r="B431" s="30"/>
      <c r="C431" s="30"/>
      <c r="D431" s="30"/>
      <c r="E431" s="30"/>
      <c r="F431" s="30"/>
      <c r="G431" s="31"/>
      <c r="H431" s="32"/>
      <c r="I431" s="30"/>
      <c r="J431" s="30"/>
    </row>
    <row r="432" spans="1:10" ht="9.9499999999999993" customHeight="1">
      <c r="A432" s="30"/>
      <c r="B432" s="30"/>
      <c r="C432" s="30"/>
      <c r="D432" s="30"/>
      <c r="E432" s="30"/>
      <c r="F432" s="30"/>
      <c r="G432" s="31"/>
      <c r="H432" s="32"/>
      <c r="I432" s="30"/>
      <c r="J432" s="30"/>
    </row>
    <row r="433" spans="1:10" ht="9.9499999999999993" customHeight="1">
      <c r="A433" s="30"/>
      <c r="B433" s="30"/>
      <c r="C433" s="30"/>
      <c r="D433" s="30"/>
      <c r="E433" s="30"/>
      <c r="F433" s="30"/>
      <c r="G433" s="31"/>
      <c r="H433" s="32"/>
      <c r="I433" s="30"/>
      <c r="J433" s="30"/>
    </row>
    <row r="434" spans="1:10" ht="9.9499999999999993" customHeight="1">
      <c r="A434" s="30"/>
      <c r="B434" s="30"/>
      <c r="C434" s="30"/>
      <c r="D434" s="30"/>
      <c r="E434" s="30"/>
      <c r="F434" s="30"/>
      <c r="G434" s="31"/>
      <c r="H434" s="32"/>
      <c r="I434" s="30"/>
      <c r="J434" s="30"/>
    </row>
    <row r="435" spans="1:10" ht="9.9499999999999993" customHeight="1">
      <c r="A435" s="30"/>
      <c r="B435" s="30"/>
      <c r="C435" s="30"/>
      <c r="D435" s="30"/>
      <c r="E435" s="30"/>
      <c r="F435" s="30"/>
      <c r="G435" s="31"/>
      <c r="H435" s="32"/>
      <c r="I435" s="30"/>
      <c r="J435" s="30"/>
    </row>
    <row r="436" spans="1:10" ht="9.9499999999999993" customHeight="1">
      <c r="A436" s="30"/>
      <c r="B436" s="30"/>
      <c r="C436" s="30"/>
      <c r="D436" s="30"/>
      <c r="E436" s="30"/>
      <c r="F436" s="30"/>
      <c r="G436" s="31"/>
      <c r="H436" s="32"/>
      <c r="I436" s="30"/>
      <c r="J436" s="30"/>
    </row>
    <row r="437" spans="1:10" ht="9.9499999999999993" customHeight="1">
      <c r="A437" s="30"/>
      <c r="B437" s="30"/>
      <c r="C437" s="30"/>
      <c r="D437" s="30"/>
      <c r="E437" s="30"/>
      <c r="F437" s="30"/>
      <c r="G437" s="31"/>
      <c r="H437" s="32"/>
      <c r="I437" s="30"/>
      <c r="J437" s="30"/>
    </row>
    <row r="438" spans="1:10" ht="9.9499999999999993" customHeight="1">
      <c r="A438" s="30"/>
      <c r="B438" s="30"/>
      <c r="C438" s="30"/>
      <c r="D438" s="30"/>
      <c r="E438" s="30"/>
      <c r="F438" s="30"/>
      <c r="G438" s="31"/>
      <c r="H438" s="32"/>
      <c r="I438" s="30"/>
      <c r="J438" s="30"/>
    </row>
    <row r="439" spans="1:10" ht="9.9499999999999993" customHeight="1">
      <c r="A439" s="30"/>
      <c r="B439" s="30"/>
      <c r="C439" s="30"/>
      <c r="D439" s="30"/>
      <c r="E439" s="30"/>
      <c r="F439" s="30"/>
      <c r="G439" s="31"/>
      <c r="H439" s="32"/>
      <c r="I439" s="30"/>
      <c r="J439" s="30"/>
    </row>
    <row r="440" spans="1:10" ht="9.9499999999999993" customHeight="1">
      <c r="A440" s="30"/>
      <c r="B440" s="30"/>
      <c r="C440" s="30"/>
      <c r="D440" s="30"/>
      <c r="E440" s="30"/>
      <c r="F440" s="30"/>
      <c r="G440" s="31"/>
      <c r="H440" s="32"/>
      <c r="I440" s="30"/>
      <c r="J440" s="30"/>
    </row>
    <row r="441" spans="1:10" ht="9.9499999999999993" customHeight="1">
      <c r="A441" s="30"/>
      <c r="B441" s="30"/>
      <c r="C441" s="30"/>
      <c r="D441" s="30"/>
      <c r="E441" s="30"/>
      <c r="F441" s="30"/>
      <c r="G441" s="31"/>
      <c r="H441" s="32"/>
      <c r="I441" s="30"/>
      <c r="J441" s="30"/>
    </row>
    <row r="442" spans="1:10" ht="9.9499999999999993" customHeight="1">
      <c r="A442" s="30"/>
      <c r="B442" s="30"/>
      <c r="C442" s="30"/>
      <c r="D442" s="30"/>
      <c r="E442" s="30"/>
      <c r="F442" s="30"/>
      <c r="G442" s="31"/>
      <c r="H442" s="32"/>
      <c r="I442" s="30"/>
      <c r="J442" s="30"/>
    </row>
    <row r="443" spans="1:10" ht="9.9499999999999993" customHeight="1">
      <c r="A443" s="30"/>
      <c r="B443" s="30"/>
      <c r="C443" s="30"/>
      <c r="D443" s="30"/>
      <c r="E443" s="30"/>
      <c r="F443" s="30"/>
      <c r="G443" s="31"/>
      <c r="H443" s="32"/>
      <c r="I443" s="30"/>
      <c r="J443" s="30"/>
    </row>
    <row r="444" spans="1:10" ht="9.9499999999999993" customHeight="1">
      <c r="A444" s="30"/>
      <c r="B444" s="30"/>
      <c r="C444" s="30"/>
      <c r="D444" s="30"/>
      <c r="E444" s="30"/>
      <c r="F444" s="30"/>
      <c r="G444" s="31"/>
      <c r="H444" s="32"/>
      <c r="I444" s="30"/>
      <c r="J444" s="30"/>
    </row>
    <row r="445" spans="1:10" ht="9.9499999999999993" customHeight="1">
      <c r="A445" s="30"/>
      <c r="B445" s="30"/>
      <c r="C445" s="30"/>
      <c r="D445" s="30"/>
      <c r="E445" s="30"/>
      <c r="F445" s="30"/>
      <c r="G445" s="31"/>
      <c r="H445" s="32"/>
      <c r="I445" s="30"/>
      <c r="J445" s="30"/>
    </row>
    <row r="446" spans="1:10" ht="9.9499999999999993" customHeight="1">
      <c r="A446" s="30"/>
      <c r="B446" s="30"/>
      <c r="C446" s="30"/>
      <c r="D446" s="30"/>
      <c r="E446" s="30"/>
      <c r="F446" s="30"/>
      <c r="G446" s="31"/>
      <c r="H446" s="32"/>
      <c r="I446" s="30"/>
      <c r="J446" s="30"/>
    </row>
    <row r="447" spans="1:10" ht="9.9499999999999993" customHeight="1">
      <c r="A447" s="30"/>
      <c r="B447" s="30"/>
      <c r="C447" s="30"/>
      <c r="D447" s="30"/>
      <c r="E447" s="30"/>
      <c r="F447" s="30"/>
      <c r="G447" s="31"/>
      <c r="H447" s="32"/>
      <c r="I447" s="30"/>
      <c r="J447" s="30"/>
    </row>
    <row r="448" spans="1:10" ht="9.9499999999999993" customHeight="1">
      <c r="A448" s="30"/>
      <c r="B448" s="30"/>
      <c r="C448" s="30"/>
      <c r="D448" s="30"/>
      <c r="E448" s="30"/>
      <c r="F448" s="30"/>
      <c r="G448" s="31"/>
      <c r="H448" s="32"/>
      <c r="I448" s="30"/>
      <c r="J448" s="30"/>
    </row>
    <row r="449" spans="1:10" ht="9.9499999999999993" customHeight="1">
      <c r="A449" s="30"/>
      <c r="B449" s="30"/>
      <c r="C449" s="30"/>
      <c r="D449" s="30"/>
      <c r="E449" s="30"/>
      <c r="F449" s="30"/>
      <c r="G449" s="31"/>
      <c r="H449" s="32"/>
      <c r="I449" s="30"/>
      <c r="J449" s="30"/>
    </row>
    <row r="450" spans="1:10" ht="9.9499999999999993" customHeight="1">
      <c r="A450" s="30"/>
      <c r="B450" s="30"/>
      <c r="C450" s="30"/>
      <c r="D450" s="30"/>
      <c r="E450" s="30"/>
      <c r="F450" s="30"/>
      <c r="G450" s="31"/>
      <c r="H450" s="32"/>
      <c r="I450" s="30"/>
      <c r="J450" s="30"/>
    </row>
    <row r="451" spans="1:10" ht="9.9499999999999993" customHeight="1">
      <c r="A451" s="30"/>
      <c r="B451" s="30"/>
      <c r="C451" s="30"/>
      <c r="D451" s="30"/>
      <c r="E451" s="30"/>
      <c r="F451" s="30"/>
      <c r="G451" s="31"/>
      <c r="H451" s="32"/>
      <c r="I451" s="30"/>
      <c r="J451" s="30"/>
    </row>
    <row r="452" spans="1:10" ht="9.9499999999999993" customHeight="1">
      <c r="A452" s="30"/>
      <c r="B452" s="30"/>
      <c r="C452" s="30"/>
      <c r="D452" s="30"/>
      <c r="E452" s="30"/>
      <c r="F452" s="30"/>
      <c r="G452" s="31"/>
      <c r="H452" s="32"/>
      <c r="I452" s="30"/>
      <c r="J452" s="30"/>
    </row>
    <row r="453" spans="1:10" ht="9.9499999999999993" customHeight="1">
      <c r="A453" s="30"/>
      <c r="B453" s="30"/>
      <c r="C453" s="30"/>
      <c r="D453" s="30"/>
      <c r="E453" s="30"/>
      <c r="F453" s="30"/>
      <c r="G453" s="31"/>
      <c r="H453" s="32"/>
      <c r="I453" s="30"/>
      <c r="J453" s="30"/>
    </row>
    <row r="454" spans="1:10" ht="9.9499999999999993" customHeight="1">
      <c r="A454" s="30"/>
      <c r="B454" s="30"/>
      <c r="C454" s="30"/>
      <c r="D454" s="30"/>
      <c r="E454" s="30"/>
      <c r="F454" s="30"/>
      <c r="G454" s="31"/>
      <c r="H454" s="32"/>
      <c r="I454" s="30"/>
      <c r="J454" s="30"/>
    </row>
    <row r="455" spans="1:10" ht="9.9499999999999993" customHeight="1">
      <c r="A455" s="30"/>
      <c r="B455" s="30"/>
      <c r="C455" s="30"/>
      <c r="D455" s="30"/>
      <c r="E455" s="30"/>
      <c r="F455" s="30"/>
      <c r="G455" s="31"/>
      <c r="H455" s="32"/>
      <c r="I455" s="30"/>
      <c r="J455" s="30"/>
    </row>
    <row r="456" spans="1:10" ht="9.9499999999999993" customHeight="1">
      <c r="A456" s="30"/>
      <c r="B456" s="30"/>
      <c r="C456" s="30"/>
      <c r="D456" s="30"/>
      <c r="E456" s="30"/>
      <c r="F456" s="30"/>
      <c r="G456" s="31"/>
      <c r="H456" s="32"/>
      <c r="I456" s="30"/>
      <c r="J456" s="30"/>
    </row>
    <row r="457" spans="1:10" ht="9.9499999999999993" customHeight="1">
      <c r="A457" s="30"/>
      <c r="B457" s="30"/>
      <c r="C457" s="30"/>
      <c r="D457" s="30"/>
      <c r="E457" s="30"/>
      <c r="F457" s="30"/>
      <c r="G457" s="31"/>
      <c r="H457" s="32"/>
      <c r="I457" s="30"/>
      <c r="J457" s="30"/>
    </row>
    <row r="458" spans="1:10" ht="9.9499999999999993" customHeight="1">
      <c r="A458" s="30"/>
      <c r="B458" s="30"/>
      <c r="C458" s="30"/>
      <c r="D458" s="30"/>
      <c r="E458" s="30"/>
      <c r="F458" s="30"/>
      <c r="G458" s="31"/>
      <c r="H458" s="32"/>
      <c r="I458" s="30"/>
      <c r="J458" s="30"/>
    </row>
    <row r="459" spans="1:10" ht="9.9499999999999993" customHeight="1">
      <c r="A459" s="30"/>
      <c r="B459" s="30"/>
      <c r="C459" s="30"/>
      <c r="D459" s="30"/>
      <c r="E459" s="30"/>
      <c r="F459" s="30"/>
      <c r="G459" s="31"/>
      <c r="H459" s="32"/>
      <c r="I459" s="30"/>
      <c r="J459" s="30"/>
    </row>
    <row r="460" spans="1:10" ht="9.9499999999999993" customHeight="1">
      <c r="A460" s="30"/>
      <c r="B460" s="30"/>
      <c r="C460" s="30"/>
      <c r="D460" s="30"/>
      <c r="E460" s="30"/>
      <c r="F460" s="30"/>
      <c r="G460" s="31"/>
      <c r="H460" s="32"/>
      <c r="I460" s="30"/>
      <c r="J460" s="30"/>
    </row>
    <row r="461" spans="1:10" ht="9.9499999999999993" customHeight="1">
      <c r="A461" s="30"/>
      <c r="B461" s="30"/>
      <c r="C461" s="30"/>
      <c r="D461" s="30"/>
      <c r="E461" s="30"/>
      <c r="F461" s="30"/>
      <c r="G461" s="31"/>
      <c r="H461" s="32"/>
      <c r="I461" s="30"/>
      <c r="J461" s="30"/>
    </row>
    <row r="462" spans="1:10" ht="9.9499999999999993" customHeight="1">
      <c r="A462" s="30"/>
      <c r="B462" s="30"/>
      <c r="C462" s="30"/>
      <c r="D462" s="30"/>
      <c r="E462" s="30"/>
      <c r="F462" s="30"/>
      <c r="G462" s="31"/>
      <c r="H462" s="32"/>
      <c r="I462" s="30"/>
      <c r="J462" s="30"/>
    </row>
    <row r="463" spans="1:10" ht="9.9499999999999993" customHeight="1">
      <c r="A463" s="30"/>
      <c r="B463" s="30"/>
      <c r="C463" s="30"/>
      <c r="D463" s="30"/>
      <c r="E463" s="30"/>
      <c r="F463" s="30"/>
      <c r="G463" s="31"/>
      <c r="H463" s="32"/>
      <c r="I463" s="30"/>
      <c r="J463" s="30"/>
    </row>
    <row r="464" spans="1:10" ht="9.9499999999999993" customHeight="1">
      <c r="A464" s="30"/>
      <c r="B464" s="30"/>
      <c r="C464" s="30"/>
      <c r="D464" s="30"/>
      <c r="E464" s="30"/>
      <c r="F464" s="30"/>
      <c r="G464" s="31"/>
      <c r="H464" s="32"/>
      <c r="I464" s="30"/>
      <c r="J464" s="30"/>
    </row>
    <row r="465" spans="1:10" ht="9.9499999999999993" customHeight="1">
      <c r="A465" s="30"/>
      <c r="B465" s="30"/>
      <c r="C465" s="30"/>
      <c r="D465" s="30"/>
      <c r="E465" s="30"/>
      <c r="F465" s="30"/>
      <c r="G465" s="31"/>
      <c r="H465" s="32"/>
      <c r="I465" s="30"/>
      <c r="J465" s="30"/>
    </row>
    <row r="466" spans="1:10" ht="9.9499999999999993" customHeight="1">
      <c r="A466" s="30"/>
      <c r="B466" s="30"/>
      <c r="C466" s="30"/>
      <c r="D466" s="30"/>
      <c r="E466" s="30"/>
      <c r="F466" s="30"/>
      <c r="G466" s="31"/>
      <c r="H466" s="32"/>
      <c r="I466" s="30"/>
      <c r="J466" s="30"/>
    </row>
    <row r="467" spans="1:10" ht="9.9499999999999993" customHeight="1">
      <c r="A467" s="30"/>
      <c r="B467" s="30"/>
      <c r="C467" s="30"/>
      <c r="D467" s="30"/>
      <c r="E467" s="30"/>
      <c r="F467" s="30"/>
      <c r="G467" s="31"/>
      <c r="H467" s="32"/>
      <c r="I467" s="30"/>
      <c r="J467" s="30"/>
    </row>
    <row r="468" spans="1:10" ht="9.9499999999999993" customHeight="1">
      <c r="A468" s="30"/>
      <c r="B468" s="30"/>
      <c r="C468" s="30"/>
      <c r="D468" s="30"/>
      <c r="E468" s="30"/>
      <c r="F468" s="30"/>
      <c r="G468" s="31"/>
      <c r="H468" s="32"/>
      <c r="I468" s="30"/>
      <c r="J468" s="30"/>
    </row>
    <row r="469" spans="1:10" ht="9.9499999999999993" customHeight="1">
      <c r="A469" s="30"/>
      <c r="B469" s="30"/>
      <c r="C469" s="30"/>
      <c r="D469" s="30"/>
      <c r="E469" s="30"/>
      <c r="F469" s="30"/>
      <c r="G469" s="31"/>
      <c r="H469" s="32"/>
      <c r="I469" s="30"/>
      <c r="J469" s="30"/>
    </row>
    <row r="470" spans="1:10" ht="9.9499999999999993" customHeight="1">
      <c r="A470" s="30"/>
      <c r="B470" s="30"/>
      <c r="C470" s="30"/>
      <c r="D470" s="30"/>
      <c r="E470" s="30"/>
      <c r="F470" s="30"/>
      <c r="G470" s="31"/>
      <c r="H470" s="32"/>
      <c r="I470" s="30"/>
      <c r="J470" s="30"/>
    </row>
    <row r="471" spans="1:10" ht="9.9499999999999993" customHeight="1">
      <c r="A471" s="30"/>
      <c r="B471" s="30"/>
      <c r="C471" s="30"/>
      <c r="D471" s="30"/>
      <c r="E471" s="30"/>
      <c r="F471" s="30"/>
      <c r="G471" s="31"/>
      <c r="H471" s="32"/>
      <c r="I471" s="30"/>
      <c r="J471" s="30"/>
    </row>
    <row r="472" spans="1:10" ht="9.9499999999999993" customHeight="1">
      <c r="A472" s="30"/>
      <c r="B472" s="30"/>
      <c r="C472" s="30"/>
      <c r="D472" s="30"/>
      <c r="E472" s="30"/>
      <c r="F472" s="30"/>
      <c r="G472" s="31"/>
      <c r="H472" s="32"/>
      <c r="I472" s="30"/>
      <c r="J472" s="30"/>
    </row>
    <row r="473" spans="1:10" ht="9.9499999999999993" customHeight="1">
      <c r="A473" s="30"/>
      <c r="B473" s="30"/>
      <c r="C473" s="30"/>
      <c r="D473" s="30"/>
      <c r="E473" s="30"/>
      <c r="F473" s="30"/>
      <c r="G473" s="31"/>
      <c r="H473" s="32"/>
      <c r="I473" s="30"/>
      <c r="J473" s="30"/>
    </row>
    <row r="474" spans="1:10" ht="9.9499999999999993" customHeight="1">
      <c r="A474" s="30"/>
      <c r="B474" s="30"/>
      <c r="C474" s="30"/>
      <c r="D474" s="30"/>
      <c r="E474" s="30"/>
      <c r="F474" s="30"/>
      <c r="G474" s="31"/>
      <c r="H474" s="32"/>
      <c r="I474" s="30"/>
      <c r="J474" s="30"/>
    </row>
    <row r="475" spans="1:10" ht="9.9499999999999993" customHeight="1">
      <c r="A475" s="30"/>
      <c r="B475" s="30"/>
      <c r="C475" s="30"/>
      <c r="D475" s="30"/>
      <c r="E475" s="30"/>
      <c r="F475" s="30"/>
      <c r="G475" s="31"/>
      <c r="H475" s="32"/>
      <c r="I475" s="30"/>
      <c r="J475" s="30"/>
    </row>
    <row r="476" spans="1:10" ht="9.9499999999999993" customHeight="1">
      <c r="A476" s="30"/>
      <c r="B476" s="30"/>
      <c r="C476" s="30"/>
      <c r="D476" s="30"/>
      <c r="E476" s="30"/>
      <c r="F476" s="30"/>
      <c r="G476" s="31"/>
      <c r="H476" s="32"/>
      <c r="I476" s="30"/>
      <c r="J476" s="30"/>
    </row>
    <row r="477" spans="1:10" ht="9.9499999999999993" customHeight="1">
      <c r="A477" s="30"/>
      <c r="B477" s="30"/>
      <c r="C477" s="30"/>
      <c r="D477" s="30"/>
      <c r="E477" s="30"/>
      <c r="F477" s="30"/>
      <c r="G477" s="31"/>
      <c r="H477" s="32"/>
      <c r="I477" s="30"/>
      <c r="J477" s="30"/>
    </row>
    <row r="478" spans="1:10" ht="9.9499999999999993" customHeight="1">
      <c r="A478" s="30"/>
      <c r="B478" s="30"/>
      <c r="C478" s="30"/>
      <c r="D478" s="30"/>
      <c r="E478" s="30"/>
      <c r="F478" s="30"/>
      <c r="G478" s="31"/>
      <c r="H478" s="32"/>
      <c r="I478" s="30"/>
      <c r="J478" s="30"/>
    </row>
    <row r="479" spans="1:10" ht="9.9499999999999993" customHeight="1">
      <c r="A479" s="30"/>
      <c r="B479" s="30"/>
      <c r="C479" s="30"/>
      <c r="D479" s="30"/>
      <c r="E479" s="30"/>
      <c r="F479" s="30"/>
      <c r="G479" s="31"/>
      <c r="H479" s="32"/>
      <c r="I479" s="30"/>
      <c r="J479" s="30"/>
    </row>
    <row r="480" spans="1:10" ht="9.9499999999999993" customHeight="1">
      <c r="A480" s="30"/>
      <c r="B480" s="30"/>
      <c r="C480" s="30"/>
      <c r="D480" s="30"/>
      <c r="E480" s="30"/>
      <c r="F480" s="30"/>
      <c r="G480" s="31"/>
      <c r="H480" s="32"/>
      <c r="I480" s="30"/>
      <c r="J480" s="30"/>
    </row>
    <row r="481" spans="1:10" ht="9.9499999999999993" customHeight="1">
      <c r="A481" s="30"/>
      <c r="B481" s="30"/>
      <c r="C481" s="30"/>
      <c r="D481" s="30"/>
      <c r="E481" s="30"/>
      <c r="F481" s="30"/>
      <c r="G481" s="31"/>
      <c r="H481" s="32"/>
      <c r="I481" s="30"/>
      <c r="J481" s="30"/>
    </row>
    <row r="482" spans="1:10" ht="9.9499999999999993" customHeight="1">
      <c r="A482" s="30"/>
      <c r="B482" s="30"/>
      <c r="C482" s="30"/>
      <c r="D482" s="30"/>
      <c r="E482" s="30"/>
      <c r="F482" s="30"/>
      <c r="G482" s="31"/>
      <c r="H482" s="32"/>
      <c r="I482" s="30"/>
      <c r="J482" s="30"/>
    </row>
    <row r="483" spans="1:10" ht="9.9499999999999993" customHeight="1">
      <c r="A483" s="30"/>
      <c r="B483" s="30"/>
      <c r="C483" s="30"/>
      <c r="D483" s="30"/>
      <c r="E483" s="30"/>
      <c r="F483" s="30"/>
      <c r="G483" s="31"/>
      <c r="H483" s="32"/>
      <c r="I483" s="30"/>
      <c r="J483" s="30"/>
    </row>
    <row r="484" spans="1:10" ht="9.9499999999999993" customHeight="1">
      <c r="A484" s="30"/>
      <c r="B484" s="30"/>
      <c r="C484" s="30"/>
      <c r="D484" s="30"/>
      <c r="E484" s="30"/>
      <c r="F484" s="30"/>
      <c r="G484" s="31"/>
      <c r="H484" s="32"/>
      <c r="I484" s="30"/>
      <c r="J484" s="30"/>
    </row>
    <row r="485" spans="1:10" ht="9.9499999999999993" customHeight="1">
      <c r="A485" s="30"/>
      <c r="B485" s="30"/>
      <c r="C485" s="30"/>
      <c r="D485" s="30"/>
      <c r="E485" s="30"/>
      <c r="F485" s="30"/>
      <c r="G485" s="31"/>
      <c r="H485" s="32"/>
      <c r="I485" s="30"/>
      <c r="J485" s="30"/>
    </row>
    <row r="486" spans="1:10" ht="9.9499999999999993" customHeight="1">
      <c r="A486" s="30"/>
      <c r="B486" s="30"/>
      <c r="C486" s="30"/>
      <c r="D486" s="30"/>
      <c r="E486" s="30"/>
      <c r="F486" s="30"/>
      <c r="G486" s="31"/>
      <c r="H486" s="32"/>
      <c r="I486" s="30"/>
      <c r="J486" s="30"/>
    </row>
    <row r="487" spans="1:10" ht="9.9499999999999993" customHeight="1">
      <c r="A487" s="30"/>
      <c r="B487" s="30"/>
      <c r="C487" s="30"/>
      <c r="D487" s="30"/>
      <c r="E487" s="30"/>
      <c r="F487" s="30"/>
      <c r="G487" s="31"/>
      <c r="H487" s="32"/>
      <c r="I487" s="30"/>
      <c r="J487" s="30"/>
    </row>
    <row r="488" spans="1:10" ht="9.9499999999999993" customHeight="1">
      <c r="A488" s="30"/>
      <c r="B488" s="30"/>
      <c r="C488" s="30"/>
      <c r="D488" s="30"/>
      <c r="E488" s="30"/>
      <c r="F488" s="30"/>
      <c r="G488" s="31"/>
      <c r="H488" s="32"/>
      <c r="I488" s="30"/>
      <c r="J488" s="30"/>
    </row>
    <row r="489" spans="1:10" ht="9.9499999999999993" customHeight="1">
      <c r="A489" s="30"/>
      <c r="B489" s="30"/>
      <c r="C489" s="30"/>
      <c r="D489" s="30"/>
      <c r="E489" s="30"/>
      <c r="F489" s="30"/>
      <c r="G489" s="31"/>
      <c r="H489" s="32"/>
      <c r="I489" s="30"/>
      <c r="J489" s="30"/>
    </row>
    <row r="490" spans="1:10" ht="9.9499999999999993" customHeight="1">
      <c r="A490" s="30"/>
      <c r="B490" s="30"/>
      <c r="C490" s="30"/>
      <c r="D490" s="30"/>
      <c r="E490" s="30"/>
      <c r="F490" s="30"/>
      <c r="G490" s="31"/>
      <c r="H490" s="32"/>
      <c r="I490" s="30"/>
      <c r="J490" s="30"/>
    </row>
    <row r="491" spans="1:10" ht="9.9499999999999993" customHeight="1">
      <c r="A491" s="30"/>
      <c r="B491" s="30"/>
      <c r="C491" s="30"/>
      <c r="D491" s="30"/>
      <c r="E491" s="30"/>
      <c r="F491" s="30"/>
      <c r="G491" s="31"/>
      <c r="H491" s="32"/>
      <c r="I491" s="30"/>
      <c r="J491" s="30"/>
    </row>
    <row r="492" spans="1:10" ht="9.9499999999999993" customHeight="1">
      <c r="A492" s="30"/>
      <c r="B492" s="30"/>
      <c r="C492" s="30"/>
      <c r="D492" s="30"/>
      <c r="E492" s="30"/>
      <c r="F492" s="30"/>
      <c r="G492" s="31"/>
      <c r="H492" s="32"/>
      <c r="I492" s="30"/>
      <c r="J492" s="30"/>
    </row>
    <row r="493" spans="1:10" ht="9.9499999999999993" customHeight="1">
      <c r="A493" s="30"/>
      <c r="B493" s="30"/>
      <c r="C493" s="30"/>
      <c r="D493" s="30"/>
      <c r="E493" s="30"/>
      <c r="F493" s="30"/>
      <c r="G493" s="31"/>
      <c r="H493" s="32"/>
      <c r="I493" s="30"/>
      <c r="J493" s="30"/>
    </row>
    <row r="494" spans="1:10" ht="9.9499999999999993" customHeight="1">
      <c r="A494" s="30"/>
      <c r="B494" s="30"/>
      <c r="C494" s="30"/>
      <c r="D494" s="30"/>
      <c r="E494" s="30"/>
      <c r="F494" s="30"/>
      <c r="G494" s="31"/>
      <c r="H494" s="32"/>
      <c r="I494" s="30"/>
      <c r="J494" s="30"/>
    </row>
    <row r="495" spans="1:10" ht="9.9499999999999993" customHeight="1">
      <c r="A495" s="30"/>
      <c r="B495" s="30"/>
      <c r="C495" s="30"/>
      <c r="D495" s="30"/>
      <c r="E495" s="30"/>
      <c r="F495" s="30"/>
      <c r="G495" s="31"/>
      <c r="H495" s="32"/>
      <c r="I495" s="30"/>
      <c r="J495" s="30"/>
    </row>
    <row r="496" spans="1:10" ht="9.9499999999999993" customHeight="1">
      <c r="A496" s="30"/>
      <c r="B496" s="30"/>
      <c r="C496" s="30"/>
      <c r="D496" s="30"/>
      <c r="E496" s="30"/>
      <c r="F496" s="30"/>
      <c r="G496" s="31"/>
      <c r="H496" s="32"/>
      <c r="I496" s="30"/>
      <c r="J496" s="30"/>
    </row>
    <row r="497" spans="1:10" ht="9.9499999999999993" customHeight="1">
      <c r="A497" s="30"/>
      <c r="B497" s="30"/>
      <c r="C497" s="30"/>
      <c r="D497" s="30"/>
      <c r="E497" s="30"/>
      <c r="F497" s="30"/>
      <c r="G497" s="31"/>
      <c r="H497" s="32"/>
      <c r="I497" s="30"/>
      <c r="J497" s="30"/>
    </row>
    <row r="498" spans="1:10" ht="9.9499999999999993" customHeight="1">
      <c r="A498" s="30"/>
      <c r="B498" s="30"/>
      <c r="C498" s="30"/>
      <c r="D498" s="30"/>
      <c r="E498" s="30"/>
      <c r="F498" s="30"/>
      <c r="G498" s="31"/>
      <c r="H498" s="32"/>
      <c r="I498" s="30"/>
      <c r="J498" s="30"/>
    </row>
    <row r="499" spans="1:10" ht="9.9499999999999993" customHeight="1">
      <c r="A499" s="30"/>
      <c r="B499" s="30"/>
      <c r="C499" s="30"/>
      <c r="D499" s="30"/>
      <c r="E499" s="30"/>
      <c r="F499" s="30"/>
      <c r="G499" s="31"/>
      <c r="H499" s="32"/>
      <c r="I499" s="30"/>
      <c r="J499" s="30"/>
    </row>
    <row r="500" spans="1:10" ht="9.9499999999999993" customHeight="1">
      <c r="A500" s="30"/>
      <c r="B500" s="30"/>
      <c r="C500" s="30"/>
      <c r="D500" s="30"/>
      <c r="E500" s="30"/>
      <c r="F500" s="30"/>
      <c r="G500" s="31"/>
      <c r="H500" s="32"/>
      <c r="I500" s="30"/>
      <c r="J500" s="30"/>
    </row>
    <row r="501" spans="1:10" ht="9.9499999999999993" customHeight="1">
      <c r="A501" s="30"/>
      <c r="B501" s="30"/>
      <c r="C501" s="30"/>
      <c r="D501" s="30"/>
      <c r="E501" s="30"/>
      <c r="F501" s="30"/>
      <c r="G501" s="31"/>
      <c r="H501" s="32"/>
      <c r="I501" s="30"/>
      <c r="J501" s="30"/>
    </row>
    <row r="502" spans="1:10" ht="9.9499999999999993" customHeight="1">
      <c r="A502" s="30"/>
      <c r="B502" s="30"/>
      <c r="C502" s="30"/>
      <c r="D502" s="30"/>
      <c r="E502" s="30"/>
      <c r="F502" s="30"/>
      <c r="G502" s="31"/>
      <c r="H502" s="32"/>
      <c r="I502" s="30"/>
      <c r="J502" s="30"/>
    </row>
    <row r="503" spans="1:10" ht="9.9499999999999993" customHeight="1">
      <c r="A503" s="30"/>
      <c r="B503" s="30"/>
      <c r="C503" s="30"/>
      <c r="D503" s="30"/>
      <c r="E503" s="30"/>
      <c r="F503" s="30"/>
      <c r="G503" s="31"/>
      <c r="H503" s="32"/>
      <c r="I503" s="30"/>
      <c r="J503" s="30"/>
    </row>
    <row r="504" spans="1:10" ht="9.9499999999999993" customHeight="1">
      <c r="A504" s="30"/>
      <c r="B504" s="30"/>
      <c r="C504" s="30"/>
      <c r="D504" s="30"/>
      <c r="E504" s="30"/>
      <c r="F504" s="30"/>
      <c r="G504" s="31"/>
      <c r="H504" s="32"/>
      <c r="I504" s="30"/>
      <c r="J504" s="30"/>
    </row>
    <row r="505" spans="1:10" ht="9.9499999999999993" customHeight="1">
      <c r="A505" s="30"/>
      <c r="B505" s="30"/>
      <c r="C505" s="30"/>
      <c r="D505" s="30"/>
      <c r="E505" s="30"/>
      <c r="F505" s="30"/>
      <c r="G505" s="31"/>
      <c r="H505" s="32"/>
      <c r="I505" s="30"/>
      <c r="J505" s="30"/>
    </row>
    <row r="506" spans="1:10" ht="9.9499999999999993" customHeight="1">
      <c r="A506" s="30"/>
      <c r="B506" s="30"/>
      <c r="C506" s="30"/>
      <c r="D506" s="30"/>
      <c r="E506" s="30"/>
      <c r="F506" s="30"/>
      <c r="G506" s="31"/>
      <c r="H506" s="32"/>
      <c r="I506" s="30"/>
      <c r="J506" s="30"/>
    </row>
    <row r="507" spans="1:10" ht="9.9499999999999993" customHeight="1">
      <c r="A507" s="30"/>
      <c r="B507" s="30"/>
      <c r="C507" s="30"/>
      <c r="D507" s="30"/>
      <c r="E507" s="30"/>
      <c r="F507" s="30"/>
      <c r="G507" s="31"/>
      <c r="H507" s="32"/>
      <c r="I507" s="30"/>
      <c r="J507" s="30"/>
    </row>
    <row r="508" spans="1:10" ht="9.9499999999999993" customHeight="1">
      <c r="A508" s="30"/>
      <c r="B508" s="30"/>
      <c r="C508" s="30"/>
      <c r="D508" s="30"/>
      <c r="E508" s="30"/>
      <c r="F508" s="30"/>
      <c r="G508" s="31"/>
      <c r="H508" s="32"/>
      <c r="I508" s="30"/>
      <c r="J508" s="30"/>
    </row>
    <row r="509" spans="1:10" ht="9.9499999999999993" customHeight="1">
      <c r="A509" s="30"/>
      <c r="B509" s="30"/>
      <c r="C509" s="30"/>
      <c r="D509" s="30"/>
      <c r="E509" s="30"/>
      <c r="F509" s="30"/>
      <c r="G509" s="31"/>
      <c r="H509" s="32"/>
      <c r="I509" s="30"/>
      <c r="J509" s="30"/>
    </row>
    <row r="510" spans="1:10" ht="9.9499999999999993" customHeight="1">
      <c r="A510" s="30"/>
      <c r="B510" s="30"/>
      <c r="C510" s="30"/>
      <c r="D510" s="30"/>
      <c r="E510" s="30"/>
      <c r="F510" s="30"/>
      <c r="G510" s="31"/>
      <c r="H510" s="32"/>
      <c r="I510" s="30"/>
      <c r="J510" s="30"/>
    </row>
    <row r="511" spans="1:10" ht="9.9499999999999993" customHeight="1">
      <c r="A511" s="30"/>
      <c r="B511" s="30"/>
      <c r="C511" s="30"/>
      <c r="D511" s="30"/>
      <c r="E511" s="30"/>
      <c r="F511" s="30"/>
      <c r="G511" s="31"/>
      <c r="H511" s="32"/>
      <c r="I511" s="30"/>
      <c r="J511" s="30"/>
    </row>
    <row r="512" spans="1:10" ht="9.9499999999999993" customHeight="1">
      <c r="A512" s="30"/>
      <c r="B512" s="30"/>
      <c r="C512" s="30"/>
      <c r="D512" s="30"/>
      <c r="E512" s="30"/>
      <c r="F512" s="30"/>
      <c r="G512" s="31"/>
      <c r="H512" s="32"/>
      <c r="I512" s="30"/>
      <c r="J512" s="30"/>
    </row>
    <row r="513" spans="1:10" ht="9.9499999999999993" customHeight="1">
      <c r="A513" s="30"/>
      <c r="B513" s="30"/>
      <c r="C513" s="30"/>
      <c r="D513" s="30"/>
      <c r="E513" s="30"/>
      <c r="F513" s="30"/>
      <c r="G513" s="31"/>
      <c r="H513" s="32"/>
      <c r="I513" s="30"/>
      <c r="J513" s="30"/>
    </row>
    <row r="514" spans="1:10" ht="9.9499999999999993" customHeight="1">
      <c r="A514" s="30"/>
      <c r="B514" s="30"/>
      <c r="C514" s="30"/>
      <c r="D514" s="30"/>
      <c r="E514" s="30"/>
      <c r="F514" s="30"/>
      <c r="G514" s="31"/>
      <c r="H514" s="32"/>
      <c r="I514" s="30"/>
      <c r="J514" s="30"/>
    </row>
    <row r="515" spans="1:10" ht="9.9499999999999993" customHeight="1">
      <c r="A515" s="30"/>
      <c r="B515" s="30"/>
      <c r="C515" s="30"/>
      <c r="D515" s="30"/>
      <c r="E515" s="30"/>
      <c r="F515" s="30"/>
      <c r="G515" s="31"/>
      <c r="H515" s="32"/>
      <c r="I515" s="30"/>
      <c r="J515" s="30"/>
    </row>
    <row r="516" spans="1:10" ht="9.9499999999999993" customHeight="1">
      <c r="A516" s="30"/>
      <c r="B516" s="30"/>
      <c r="C516" s="30"/>
      <c r="D516" s="30"/>
      <c r="E516" s="30"/>
      <c r="F516" s="30"/>
      <c r="G516" s="31"/>
      <c r="H516" s="32"/>
      <c r="I516" s="30"/>
      <c r="J516" s="30"/>
    </row>
    <row r="517" spans="1:10" ht="9.9499999999999993" customHeight="1">
      <c r="A517" s="30"/>
      <c r="B517" s="30"/>
      <c r="C517" s="30"/>
      <c r="D517" s="30"/>
      <c r="E517" s="30"/>
      <c r="F517" s="30"/>
      <c r="G517" s="31"/>
      <c r="H517" s="32"/>
      <c r="I517" s="30"/>
      <c r="J517" s="30"/>
    </row>
    <row r="518" spans="1:10" ht="9.9499999999999993" customHeight="1">
      <c r="A518" s="30"/>
      <c r="B518" s="30"/>
      <c r="C518" s="30"/>
      <c r="D518" s="30"/>
      <c r="E518" s="30"/>
      <c r="F518" s="30"/>
      <c r="G518" s="31"/>
      <c r="H518" s="32"/>
      <c r="I518" s="30"/>
      <c r="J518" s="30"/>
    </row>
    <row r="519" spans="1:10" ht="9.9499999999999993" customHeight="1">
      <c r="A519" s="30"/>
      <c r="B519" s="30"/>
      <c r="C519" s="30"/>
      <c r="D519" s="30"/>
      <c r="E519" s="30"/>
      <c r="F519" s="30"/>
      <c r="G519" s="31"/>
      <c r="H519" s="32"/>
      <c r="I519" s="30"/>
      <c r="J519" s="30"/>
    </row>
    <row r="520" spans="1:10" ht="9.9499999999999993" customHeight="1">
      <c r="A520" s="30"/>
      <c r="B520" s="30"/>
      <c r="C520" s="30"/>
      <c r="D520" s="30"/>
      <c r="E520" s="30"/>
      <c r="F520" s="30"/>
      <c r="G520" s="31"/>
      <c r="H520" s="32"/>
      <c r="I520" s="30"/>
      <c r="J520" s="30"/>
    </row>
    <row r="521" spans="1:10" ht="9.9499999999999993" customHeight="1">
      <c r="A521" s="30"/>
      <c r="B521" s="30"/>
      <c r="C521" s="30"/>
      <c r="D521" s="30"/>
      <c r="E521" s="30"/>
      <c r="F521" s="30"/>
      <c r="G521" s="31"/>
      <c r="H521" s="32"/>
      <c r="I521" s="30"/>
      <c r="J521" s="30"/>
    </row>
    <row r="522" spans="1:10" ht="9.9499999999999993" customHeight="1">
      <c r="A522" s="30"/>
      <c r="B522" s="30"/>
      <c r="C522" s="30"/>
      <c r="D522" s="30"/>
      <c r="E522" s="30"/>
      <c r="F522" s="30"/>
      <c r="G522" s="31"/>
      <c r="H522" s="32"/>
      <c r="I522" s="30"/>
      <c r="J522" s="30"/>
    </row>
    <row r="523" spans="1:10" ht="9.9499999999999993" customHeight="1">
      <c r="A523" s="30"/>
      <c r="B523" s="30"/>
      <c r="C523" s="30"/>
      <c r="D523" s="30"/>
      <c r="E523" s="30"/>
      <c r="F523" s="30"/>
      <c r="G523" s="31"/>
      <c r="H523" s="32"/>
      <c r="I523" s="30"/>
      <c r="J523" s="30"/>
    </row>
    <row r="524" spans="1:10" ht="9.9499999999999993" customHeight="1">
      <c r="A524" s="30"/>
      <c r="B524" s="30"/>
      <c r="C524" s="30"/>
      <c r="D524" s="30"/>
      <c r="E524" s="30"/>
      <c r="F524" s="30"/>
      <c r="G524" s="31"/>
      <c r="H524" s="32"/>
      <c r="I524" s="30"/>
      <c r="J524" s="30"/>
    </row>
    <row r="525" spans="1:10" ht="9.9499999999999993" customHeight="1">
      <c r="A525" s="30"/>
      <c r="B525" s="30"/>
      <c r="C525" s="30"/>
      <c r="D525" s="30"/>
      <c r="E525" s="30"/>
      <c r="F525" s="30"/>
      <c r="G525" s="31"/>
      <c r="H525" s="32"/>
      <c r="I525" s="30"/>
      <c r="J525" s="30"/>
    </row>
    <row r="526" spans="1:10" ht="9.9499999999999993" customHeight="1">
      <c r="A526" s="30"/>
      <c r="B526" s="30"/>
      <c r="C526" s="30"/>
      <c r="D526" s="30"/>
      <c r="E526" s="30"/>
      <c r="F526" s="30"/>
      <c r="G526" s="31"/>
      <c r="H526" s="32"/>
      <c r="I526" s="30"/>
      <c r="J526" s="30"/>
    </row>
    <row r="527" spans="1:10" ht="9.9499999999999993" customHeight="1">
      <c r="A527" s="30"/>
      <c r="B527" s="30"/>
      <c r="C527" s="30"/>
      <c r="D527" s="30"/>
      <c r="E527" s="30"/>
      <c r="F527" s="30"/>
      <c r="G527" s="31"/>
      <c r="H527" s="32"/>
      <c r="I527" s="30"/>
      <c r="J527" s="30"/>
    </row>
    <row r="528" spans="1:10" ht="9.9499999999999993" customHeight="1">
      <c r="A528" s="30"/>
      <c r="B528" s="30"/>
      <c r="C528" s="30"/>
      <c r="D528" s="30"/>
      <c r="E528" s="30"/>
      <c r="F528" s="30"/>
      <c r="G528" s="31"/>
      <c r="H528" s="32"/>
      <c r="I528" s="30"/>
      <c r="J528" s="30"/>
    </row>
    <row r="529" spans="1:10" ht="9.9499999999999993" customHeight="1">
      <c r="A529" s="30"/>
      <c r="B529" s="30"/>
      <c r="C529" s="30"/>
      <c r="D529" s="30"/>
      <c r="E529" s="30"/>
      <c r="F529" s="30"/>
      <c r="G529" s="31"/>
      <c r="H529" s="32"/>
      <c r="I529" s="30"/>
      <c r="J529" s="30"/>
    </row>
    <row r="530" spans="1:10" ht="9.9499999999999993" customHeight="1">
      <c r="A530" s="30"/>
      <c r="B530" s="30"/>
      <c r="C530" s="30"/>
      <c r="D530" s="30"/>
      <c r="E530" s="30"/>
      <c r="F530" s="30"/>
      <c r="G530" s="31"/>
      <c r="H530" s="32"/>
      <c r="I530" s="30"/>
      <c r="J530" s="30"/>
    </row>
    <row r="531" spans="1:10" ht="9.9499999999999993" customHeight="1">
      <c r="A531" s="30"/>
      <c r="B531" s="30"/>
      <c r="C531" s="30"/>
      <c r="D531" s="30"/>
      <c r="E531" s="30"/>
      <c r="F531" s="30"/>
      <c r="G531" s="31"/>
      <c r="H531" s="32"/>
      <c r="I531" s="30"/>
      <c r="J531" s="30"/>
    </row>
    <row r="532" spans="1:10" ht="9.9499999999999993" customHeight="1">
      <c r="A532" s="30"/>
      <c r="B532" s="30"/>
      <c r="C532" s="30"/>
      <c r="D532" s="30"/>
      <c r="E532" s="30"/>
      <c r="F532" s="30"/>
      <c r="G532" s="31"/>
      <c r="H532" s="32"/>
      <c r="I532" s="30"/>
      <c r="J532" s="30"/>
    </row>
    <row r="533" spans="1:10" ht="9.9499999999999993" customHeight="1">
      <c r="A533" s="30"/>
      <c r="B533" s="30"/>
      <c r="C533" s="30"/>
      <c r="D533" s="30"/>
      <c r="E533" s="30"/>
      <c r="F533" s="30"/>
      <c r="G533" s="31"/>
      <c r="H533" s="32"/>
      <c r="I533" s="30"/>
      <c r="J533" s="30"/>
    </row>
    <row r="534" spans="1:10" ht="9.9499999999999993" customHeight="1">
      <c r="A534" s="30"/>
      <c r="B534" s="30"/>
      <c r="C534" s="30"/>
      <c r="D534" s="30"/>
      <c r="E534" s="30"/>
      <c r="F534" s="30"/>
      <c r="G534" s="31"/>
      <c r="H534" s="32"/>
      <c r="I534" s="30"/>
      <c r="J534" s="30"/>
    </row>
    <row r="535" spans="1:10" ht="9.9499999999999993" customHeight="1">
      <c r="A535" s="30"/>
      <c r="B535" s="30"/>
      <c r="C535" s="30"/>
      <c r="D535" s="30"/>
      <c r="E535" s="30"/>
      <c r="F535" s="30"/>
      <c r="G535" s="31"/>
      <c r="H535" s="32"/>
      <c r="I535" s="30"/>
      <c r="J535" s="30"/>
    </row>
    <row r="536" spans="1:10" ht="9.9499999999999993" customHeight="1">
      <c r="A536" s="30"/>
      <c r="B536" s="30"/>
      <c r="C536" s="30"/>
      <c r="D536" s="30"/>
      <c r="E536" s="30"/>
      <c r="F536" s="30"/>
      <c r="G536" s="31"/>
      <c r="H536" s="32"/>
      <c r="I536" s="30"/>
      <c r="J536" s="30"/>
    </row>
  </sheetData>
  <sheetProtection password="A9AB" sheet="1" selectLockedCells="1"/>
  <mergeCells count="11">
    <mergeCell ref="D2:G2"/>
    <mergeCell ref="D3:G3"/>
    <mergeCell ref="D4:G4"/>
    <mergeCell ref="B17:C17"/>
    <mergeCell ref="B18:C18"/>
    <mergeCell ref="B20:C20"/>
    <mergeCell ref="B15:F16"/>
    <mergeCell ref="I11:J11"/>
    <mergeCell ref="G11:H11"/>
    <mergeCell ref="G12:H12"/>
    <mergeCell ref="B19:C19"/>
  </mergeCells>
  <dataValidations count="2">
    <dataValidation type="list" allowBlank="1" showInputMessage="1" showErrorMessage="1" sqref="I12">
      <formula1>"1,2,3,4,5,6,7,8,9,10,11,12"</formula1>
    </dataValidation>
    <dataValidation type="list" allowBlank="1" showInputMessage="1" showErrorMessage="1" sqref="I11:J11">
      <formula1>"2005,2006,2007,2008,2009,2010,2011,2012,2013,2014,2015,2016,2017,2018,2019,2020,2021"</formula1>
    </dataValidation>
  </dataValidations>
  <printOptions horizontalCentered="1"/>
  <pageMargins left="0.78740157480314965" right="0.78740157480314965" top="0.78740157480314965" bottom="0.78740157480314965" header="0.51181102362204722" footer="0.51181102362204722"/>
  <pageSetup paperSize="9" orientation="portrait" horizontalDpi="4294967292" verticalDpi="300" r:id="rId1"/>
  <headerFooter alignWithMargins="0">
    <oddHeader>&amp;C&amp;"Arial,Gras"&amp;11BTS 1&amp;Xère&amp;X année&amp;R&amp;A</oddHeader>
    <oddFooter>&amp;R&amp;8&amp;Y&amp;F / &amp;A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1"/>
  <dimension ref="A2:BC106"/>
  <sheetViews>
    <sheetView showGridLines="0" tabSelected="1" zoomScale="95" workbookViewId="0">
      <selection activeCell="H19" sqref="H19"/>
    </sheetView>
  </sheetViews>
  <sheetFormatPr baseColWidth="10" defaultRowHeight="12.75"/>
  <cols>
    <col min="1" max="1" width="2.85546875" style="35" customWidth="1"/>
    <col min="2" max="2" width="22.7109375" style="34" customWidth="1"/>
    <col min="3" max="3" width="10.42578125" style="36" customWidth="1"/>
    <col min="4" max="18" width="10.42578125" style="34" customWidth="1"/>
    <col min="19" max="19" width="1.7109375" style="34" customWidth="1"/>
    <col min="20" max="20" width="8" style="34" customWidth="1"/>
    <col min="21" max="55" width="11.42578125" style="34"/>
    <col min="56" max="16384" width="11.42578125" style="35"/>
  </cols>
  <sheetData>
    <row r="2" spans="2:20">
      <c r="B2" s="34" t="str">
        <f>'base-d'!C2</f>
        <v xml:space="preserve"> Nom &amp; Prénom</v>
      </c>
      <c r="C2" s="152" t="str">
        <f>'base-d'!D2</f>
        <v>FORUM DES COMPTABLES ALGERIENS</v>
      </c>
      <c r="D2" s="152"/>
      <c r="E2" s="152"/>
      <c r="F2" s="152"/>
    </row>
    <row r="3" spans="2:20">
      <c r="B3" s="34" t="str">
        <f>'base-d'!C3</f>
        <v>Activité</v>
      </c>
      <c r="C3" s="152" t="str">
        <f>'base-d'!D3</f>
        <v>COMPTABILITE</v>
      </c>
      <c r="D3" s="152"/>
      <c r="E3" s="152"/>
      <c r="F3" s="152"/>
    </row>
    <row r="4" spans="2:20">
      <c r="B4" s="34" t="str">
        <f>'base-d'!C4</f>
        <v>Adresse</v>
      </c>
      <c r="C4" s="152" t="str">
        <f>'base-d'!D4</f>
        <v>ALGER</v>
      </c>
      <c r="D4" s="152"/>
      <c r="E4" s="152"/>
      <c r="F4" s="152"/>
    </row>
    <row r="5" spans="2:20" ht="20.100000000000001" customHeight="1" thickBot="1"/>
    <row r="6" spans="2:20" ht="19.5" customHeight="1" thickTop="1" thickBot="1">
      <c r="B6" s="150">
        <f>'base-d'!I11</f>
        <v>2018</v>
      </c>
      <c r="C6" s="145">
        <f>'base-d'!J12</f>
        <v>43101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7"/>
      <c r="T6" s="142" t="s">
        <v>50</v>
      </c>
    </row>
    <row r="7" spans="2:20" ht="12.75" customHeight="1" thickTop="1" thickBot="1">
      <c r="B7" s="151"/>
      <c r="C7" s="37">
        <f>B8</f>
        <v>43101</v>
      </c>
      <c r="D7" s="38">
        <f>C7+1</f>
        <v>43102</v>
      </c>
      <c r="E7" s="38">
        <f t="shared" ref="E7:R7" si="0">D7+1</f>
        <v>43103</v>
      </c>
      <c r="F7" s="38">
        <f t="shared" si="0"/>
        <v>43104</v>
      </c>
      <c r="G7" s="38">
        <f t="shared" si="0"/>
        <v>43105</v>
      </c>
      <c r="H7" s="38">
        <f t="shared" si="0"/>
        <v>43106</v>
      </c>
      <c r="I7" s="38">
        <f t="shared" si="0"/>
        <v>43107</v>
      </c>
      <c r="J7" s="38">
        <f t="shared" si="0"/>
        <v>43108</v>
      </c>
      <c r="K7" s="38">
        <f t="shared" si="0"/>
        <v>43109</v>
      </c>
      <c r="L7" s="38">
        <f t="shared" si="0"/>
        <v>43110</v>
      </c>
      <c r="M7" s="38">
        <f t="shared" si="0"/>
        <v>43111</v>
      </c>
      <c r="N7" s="38">
        <f t="shared" si="0"/>
        <v>43112</v>
      </c>
      <c r="O7" s="38">
        <f t="shared" si="0"/>
        <v>43113</v>
      </c>
      <c r="P7" s="38">
        <f t="shared" si="0"/>
        <v>43114</v>
      </c>
      <c r="Q7" s="38">
        <f t="shared" si="0"/>
        <v>43115</v>
      </c>
      <c r="R7" s="39">
        <f t="shared" si="0"/>
        <v>43116</v>
      </c>
      <c r="S7" s="40"/>
      <c r="T7" s="143"/>
    </row>
    <row r="8" spans="2:20" ht="19.5" customHeight="1" thickTop="1">
      <c r="B8" s="41">
        <f>'base-d'!J12</f>
        <v>43101</v>
      </c>
      <c r="C8" s="42" t="str">
        <f>PROPER(TEXT(C$7,"jjjj"))</f>
        <v>Lundi</v>
      </c>
      <c r="D8" s="43" t="str">
        <f t="shared" ref="D8:R8" si="1">PROPER(TEXT(D$7,"jjjj"))</f>
        <v>Mardi</v>
      </c>
      <c r="E8" s="43" t="str">
        <f t="shared" si="1"/>
        <v>Mercredi</v>
      </c>
      <c r="F8" s="43" t="str">
        <f t="shared" si="1"/>
        <v>Jeudi</v>
      </c>
      <c r="G8" s="43" t="str">
        <f t="shared" si="1"/>
        <v>Vendredi</v>
      </c>
      <c r="H8" s="43" t="str">
        <f t="shared" si="1"/>
        <v>Samedi</v>
      </c>
      <c r="I8" s="43" t="str">
        <f t="shared" si="1"/>
        <v>Dimanche</v>
      </c>
      <c r="J8" s="43" t="str">
        <f t="shared" si="1"/>
        <v>Lundi</v>
      </c>
      <c r="K8" s="43" t="str">
        <f t="shared" si="1"/>
        <v>Mardi</v>
      </c>
      <c r="L8" s="43" t="str">
        <f t="shared" si="1"/>
        <v>Mercredi</v>
      </c>
      <c r="M8" s="43" t="str">
        <f t="shared" si="1"/>
        <v>Jeudi</v>
      </c>
      <c r="N8" s="43" t="str">
        <f t="shared" si="1"/>
        <v>Vendredi</v>
      </c>
      <c r="O8" s="43" t="str">
        <f t="shared" si="1"/>
        <v>Samedi</v>
      </c>
      <c r="P8" s="43" t="str">
        <f t="shared" si="1"/>
        <v>Dimanche</v>
      </c>
      <c r="Q8" s="43" t="str">
        <f t="shared" si="1"/>
        <v>Lundi</v>
      </c>
      <c r="R8" s="44" t="str">
        <f t="shared" si="1"/>
        <v>Mardi</v>
      </c>
      <c r="S8" s="45"/>
      <c r="T8" s="143"/>
    </row>
    <row r="9" spans="2:20" ht="13.7" customHeight="1">
      <c r="B9" s="46" t="s">
        <v>7</v>
      </c>
      <c r="C9" s="47">
        <v>50000</v>
      </c>
      <c r="D9" s="48">
        <f>C34</f>
        <v>54099.15</v>
      </c>
      <c r="E9" s="48">
        <f t="shared" ref="E9:R9" si="2">D34</f>
        <v>54097.15</v>
      </c>
      <c r="F9" s="48">
        <f t="shared" si="2"/>
        <v>54097.15</v>
      </c>
      <c r="G9" s="48">
        <f t="shared" si="2"/>
        <v>54097.15</v>
      </c>
      <c r="H9" s="48">
        <f t="shared" si="2"/>
        <v>54097.15</v>
      </c>
      <c r="I9" s="48">
        <f t="shared" si="2"/>
        <v>54097.15</v>
      </c>
      <c r="J9" s="48">
        <f t="shared" si="2"/>
        <v>54097.15</v>
      </c>
      <c r="K9" s="48">
        <f t="shared" si="2"/>
        <v>54097.15</v>
      </c>
      <c r="L9" s="48">
        <f t="shared" si="2"/>
        <v>54097.15</v>
      </c>
      <c r="M9" s="48">
        <f t="shared" si="2"/>
        <v>54097.15</v>
      </c>
      <c r="N9" s="48">
        <f t="shared" si="2"/>
        <v>54097.15</v>
      </c>
      <c r="O9" s="48">
        <f t="shared" si="2"/>
        <v>54097.15</v>
      </c>
      <c r="P9" s="48">
        <f t="shared" si="2"/>
        <v>54097.15</v>
      </c>
      <c r="Q9" s="48">
        <f t="shared" si="2"/>
        <v>54097.15</v>
      </c>
      <c r="R9" s="49">
        <f t="shared" si="2"/>
        <v>54097.15</v>
      </c>
      <c r="S9" s="45"/>
      <c r="T9" s="143"/>
    </row>
    <row r="10" spans="2:20" ht="13.7" customHeight="1">
      <c r="B10" s="50" t="s">
        <v>0</v>
      </c>
      <c r="C10" s="51"/>
      <c r="D10" s="52"/>
      <c r="E10" s="52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4"/>
      <c r="S10" s="45"/>
      <c r="T10" s="143"/>
    </row>
    <row r="11" spans="2:20" ht="13.7" customHeight="1">
      <c r="B11" s="55" t="s">
        <v>1</v>
      </c>
      <c r="C11" s="56">
        <v>100</v>
      </c>
      <c r="D11" s="57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9"/>
      <c r="S11" s="45"/>
      <c r="T11" s="143"/>
    </row>
    <row r="12" spans="2:20" ht="13.7" customHeight="1">
      <c r="B12" s="60" t="s">
        <v>2</v>
      </c>
      <c r="C12" s="56">
        <v>4500</v>
      </c>
      <c r="D12" s="57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9"/>
      <c r="S12" s="45"/>
      <c r="T12" s="143"/>
    </row>
    <row r="13" spans="2:20" ht="13.7" customHeight="1">
      <c r="B13" s="60" t="s">
        <v>19</v>
      </c>
      <c r="C13" s="56">
        <v>120</v>
      </c>
      <c r="D13" s="57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9"/>
      <c r="S13" s="45"/>
      <c r="T13" s="143"/>
    </row>
    <row r="14" spans="2:20" ht="13.7" customHeight="1">
      <c r="B14" s="60" t="s">
        <v>18</v>
      </c>
      <c r="C14" s="56">
        <v>80</v>
      </c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9"/>
      <c r="S14" s="45"/>
      <c r="T14" s="143"/>
    </row>
    <row r="15" spans="2:20" ht="13.7" customHeight="1">
      <c r="B15" s="60"/>
      <c r="C15" s="56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9"/>
      <c r="S15" s="45"/>
      <c r="T15" s="143"/>
    </row>
    <row r="16" spans="2:20" ht="13.7" customHeight="1">
      <c r="B16" s="60"/>
      <c r="C16" s="56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9"/>
      <c r="S16" s="45"/>
      <c r="T16" s="143"/>
    </row>
    <row r="17" spans="2:20" ht="13.7" customHeight="1">
      <c r="B17" s="55"/>
      <c r="C17" s="56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9"/>
      <c r="S17" s="45"/>
      <c r="T17" s="143"/>
    </row>
    <row r="18" spans="2:20" ht="13.7" customHeight="1">
      <c r="B18" s="50" t="s">
        <v>3</v>
      </c>
      <c r="C18" s="51">
        <f t="shared" ref="C18:R18" si="3">SUM(C11:C17)</f>
        <v>4800</v>
      </c>
      <c r="D18" s="52">
        <f t="shared" si="3"/>
        <v>0</v>
      </c>
      <c r="E18" s="52">
        <f t="shared" si="3"/>
        <v>0</v>
      </c>
      <c r="F18" s="53">
        <f t="shared" si="3"/>
        <v>0</v>
      </c>
      <c r="G18" s="53">
        <f t="shared" si="3"/>
        <v>0</v>
      </c>
      <c r="H18" s="53">
        <f t="shared" si="3"/>
        <v>0</v>
      </c>
      <c r="I18" s="53">
        <f t="shared" si="3"/>
        <v>0</v>
      </c>
      <c r="J18" s="53">
        <f t="shared" si="3"/>
        <v>0</v>
      </c>
      <c r="K18" s="53">
        <f t="shared" si="3"/>
        <v>0</v>
      </c>
      <c r="L18" s="53">
        <f t="shared" si="3"/>
        <v>0</v>
      </c>
      <c r="M18" s="53">
        <f t="shared" si="3"/>
        <v>0</v>
      </c>
      <c r="N18" s="53">
        <f t="shared" si="3"/>
        <v>0</v>
      </c>
      <c r="O18" s="53">
        <f t="shared" si="3"/>
        <v>0</v>
      </c>
      <c r="P18" s="53">
        <f t="shared" si="3"/>
        <v>0</v>
      </c>
      <c r="Q18" s="53">
        <f t="shared" si="3"/>
        <v>0</v>
      </c>
      <c r="R18" s="54">
        <f t="shared" si="3"/>
        <v>0</v>
      </c>
      <c r="S18" s="45"/>
      <c r="T18" s="143"/>
    </row>
    <row r="19" spans="2:20" ht="13.7" customHeight="1">
      <c r="B19" s="61" t="s">
        <v>4</v>
      </c>
      <c r="C19" s="62"/>
      <c r="D19" s="63"/>
      <c r="E19" s="63"/>
      <c r="F19" s="64"/>
      <c r="G19" s="64"/>
      <c r="H19" s="64"/>
      <c r="I19" s="64"/>
      <c r="J19" s="63"/>
      <c r="K19" s="64"/>
      <c r="L19" s="64"/>
      <c r="M19" s="64"/>
      <c r="N19" s="64"/>
      <c r="O19" s="64"/>
      <c r="P19" s="64"/>
      <c r="Q19" s="64"/>
      <c r="R19" s="65"/>
      <c r="S19" s="45"/>
      <c r="T19" s="143"/>
    </row>
    <row r="20" spans="2:20" ht="13.7" customHeight="1">
      <c r="B20" s="55" t="s">
        <v>14</v>
      </c>
      <c r="C20" s="56">
        <v>200</v>
      </c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9"/>
      <c r="S20" s="45"/>
      <c r="T20" s="143"/>
    </row>
    <row r="21" spans="2:20" ht="13.7" customHeight="1">
      <c r="B21" s="55" t="s">
        <v>15</v>
      </c>
      <c r="C21" s="56">
        <v>180.85</v>
      </c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9"/>
      <c r="S21" s="45"/>
      <c r="T21" s="143"/>
    </row>
    <row r="22" spans="2:20" ht="13.7" customHeight="1">
      <c r="B22" s="55" t="s">
        <v>16</v>
      </c>
      <c r="C22" s="56">
        <v>0</v>
      </c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9"/>
      <c r="S22" s="45"/>
      <c r="T22" s="143"/>
    </row>
    <row r="23" spans="2:20" ht="13.7" customHeight="1">
      <c r="B23" s="55" t="s">
        <v>17</v>
      </c>
      <c r="C23" s="56">
        <v>0</v>
      </c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9"/>
      <c r="S23" s="45"/>
      <c r="T23" s="143"/>
    </row>
    <row r="24" spans="2:20" ht="13.7" customHeight="1">
      <c r="B24" s="55" t="s">
        <v>18</v>
      </c>
      <c r="C24" s="56">
        <v>320</v>
      </c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9"/>
      <c r="S24" s="45"/>
      <c r="T24" s="143"/>
    </row>
    <row r="25" spans="2:20" ht="13.7" customHeight="1">
      <c r="B25" s="55"/>
      <c r="C25" s="56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9"/>
      <c r="S25" s="45"/>
      <c r="T25" s="143"/>
    </row>
    <row r="26" spans="2:20" ht="13.7" customHeight="1">
      <c r="B26" s="55"/>
      <c r="C26" s="56"/>
      <c r="D26" s="58">
        <v>1</v>
      </c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9"/>
      <c r="S26" s="45"/>
      <c r="T26" s="143"/>
    </row>
    <row r="27" spans="2:20" ht="13.7" customHeight="1">
      <c r="B27" s="55"/>
      <c r="C27" s="56"/>
      <c r="D27" s="58">
        <v>1</v>
      </c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9"/>
      <c r="S27" s="45"/>
      <c r="T27" s="143"/>
    </row>
    <row r="28" spans="2:20" ht="13.7" customHeight="1">
      <c r="B28" s="55"/>
      <c r="C28" s="56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9"/>
      <c r="S28" s="45"/>
      <c r="T28" s="143"/>
    </row>
    <row r="29" spans="2:20" ht="13.7" customHeight="1">
      <c r="B29" s="55"/>
      <c r="C29" s="56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9"/>
      <c r="S29" s="45"/>
      <c r="T29" s="143"/>
    </row>
    <row r="30" spans="2:20" ht="13.7" customHeight="1">
      <c r="B30" s="55"/>
      <c r="C30" s="56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9"/>
      <c r="S30" s="45"/>
      <c r="T30" s="143"/>
    </row>
    <row r="31" spans="2:20" ht="13.7" customHeight="1">
      <c r="B31" s="55"/>
      <c r="C31" s="56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9"/>
      <c r="S31" s="45"/>
      <c r="T31" s="143"/>
    </row>
    <row r="32" spans="2:20" ht="13.7" customHeight="1">
      <c r="B32" s="55"/>
      <c r="C32" s="56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9"/>
      <c r="S32" s="45"/>
      <c r="T32" s="143"/>
    </row>
    <row r="33" spans="2:20" ht="13.7" customHeight="1">
      <c r="B33" s="61" t="s">
        <v>5</v>
      </c>
      <c r="C33" s="62">
        <f t="shared" ref="C33:R33" si="4">SUM(C20:C32)</f>
        <v>700.85</v>
      </c>
      <c r="D33" s="63">
        <f t="shared" si="4"/>
        <v>2</v>
      </c>
      <c r="E33" s="63">
        <f t="shared" si="4"/>
        <v>0</v>
      </c>
      <c r="F33" s="64">
        <f t="shared" si="4"/>
        <v>0</v>
      </c>
      <c r="G33" s="64">
        <f t="shared" si="4"/>
        <v>0</v>
      </c>
      <c r="H33" s="64">
        <f t="shared" si="4"/>
        <v>0</v>
      </c>
      <c r="I33" s="64">
        <f t="shared" si="4"/>
        <v>0</v>
      </c>
      <c r="J33" s="63">
        <f t="shared" si="4"/>
        <v>0</v>
      </c>
      <c r="K33" s="64">
        <f t="shared" si="4"/>
        <v>0</v>
      </c>
      <c r="L33" s="64">
        <f t="shared" si="4"/>
        <v>0</v>
      </c>
      <c r="M33" s="64">
        <f t="shared" si="4"/>
        <v>0</v>
      </c>
      <c r="N33" s="64">
        <f t="shared" si="4"/>
        <v>0</v>
      </c>
      <c r="O33" s="64">
        <f t="shared" si="4"/>
        <v>0</v>
      </c>
      <c r="P33" s="64">
        <f t="shared" si="4"/>
        <v>0</v>
      </c>
      <c r="Q33" s="64">
        <f t="shared" si="4"/>
        <v>0</v>
      </c>
      <c r="R33" s="65">
        <f t="shared" si="4"/>
        <v>0</v>
      </c>
      <c r="S33" s="45"/>
      <c r="T33" s="143"/>
    </row>
    <row r="34" spans="2:20" ht="13.7" customHeight="1">
      <c r="B34" s="66" t="s">
        <v>8</v>
      </c>
      <c r="C34" s="67">
        <f>(C9+C18)-C33</f>
        <v>54099.15</v>
      </c>
      <c r="D34" s="68">
        <f>(D9+D18)-D33</f>
        <v>54097.15</v>
      </c>
      <c r="E34" s="68">
        <f t="shared" ref="E34:R34" si="5">(E9+E18)-E33</f>
        <v>54097.15</v>
      </c>
      <c r="F34" s="68">
        <f t="shared" si="5"/>
        <v>54097.15</v>
      </c>
      <c r="G34" s="68">
        <f t="shared" si="5"/>
        <v>54097.15</v>
      </c>
      <c r="H34" s="68">
        <f t="shared" si="5"/>
        <v>54097.15</v>
      </c>
      <c r="I34" s="68">
        <f t="shared" si="5"/>
        <v>54097.15</v>
      </c>
      <c r="J34" s="68">
        <f t="shared" si="5"/>
        <v>54097.15</v>
      </c>
      <c r="K34" s="68">
        <f t="shared" si="5"/>
        <v>54097.15</v>
      </c>
      <c r="L34" s="68">
        <f t="shared" si="5"/>
        <v>54097.15</v>
      </c>
      <c r="M34" s="68">
        <f t="shared" si="5"/>
        <v>54097.15</v>
      </c>
      <c r="N34" s="68">
        <f t="shared" si="5"/>
        <v>54097.15</v>
      </c>
      <c r="O34" s="68">
        <f t="shared" si="5"/>
        <v>54097.15</v>
      </c>
      <c r="P34" s="68">
        <f t="shared" si="5"/>
        <v>54097.15</v>
      </c>
      <c r="Q34" s="69">
        <f t="shared" si="5"/>
        <v>54097.15</v>
      </c>
      <c r="R34" s="67">
        <f t="shared" si="5"/>
        <v>54097.15</v>
      </c>
      <c r="S34" s="45"/>
      <c r="T34" s="143"/>
    </row>
    <row r="35" spans="2:20" ht="13.7" customHeight="1">
      <c r="B35" s="70"/>
      <c r="C35" s="71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3"/>
      <c r="S35" s="45"/>
      <c r="T35" s="143"/>
    </row>
    <row r="36" spans="2:20" ht="11.25" customHeight="1" thickBot="1">
      <c r="B36" s="74"/>
      <c r="C36" s="75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7"/>
      <c r="S36" s="78" t="s">
        <v>6</v>
      </c>
      <c r="T36" s="144"/>
    </row>
    <row r="37" spans="2:20" ht="18.75" customHeight="1" thickTop="1" thickBot="1">
      <c r="B37" s="150">
        <f>$B$6</f>
        <v>2018</v>
      </c>
      <c r="C37" s="145">
        <f>C6</f>
        <v>43101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9"/>
      <c r="S37" s="78"/>
    </row>
    <row r="38" spans="2:20" ht="13.7" customHeight="1" thickTop="1" thickBot="1">
      <c r="B38" s="151"/>
      <c r="C38" s="79">
        <f>R7+1</f>
        <v>43117</v>
      </c>
      <c r="D38" s="38">
        <f>C38+1</f>
        <v>43118</v>
      </c>
      <c r="E38" s="38">
        <f t="shared" ref="E38:Q38" si="6">D38+1</f>
        <v>43119</v>
      </c>
      <c r="F38" s="38">
        <f t="shared" si="6"/>
        <v>43120</v>
      </c>
      <c r="G38" s="38">
        <f t="shared" si="6"/>
        <v>43121</v>
      </c>
      <c r="H38" s="38">
        <f t="shared" si="6"/>
        <v>43122</v>
      </c>
      <c r="I38" s="38">
        <f t="shared" si="6"/>
        <v>43123</v>
      </c>
      <c r="J38" s="38">
        <f t="shared" si="6"/>
        <v>43124</v>
      </c>
      <c r="K38" s="38">
        <f t="shared" si="6"/>
        <v>43125</v>
      </c>
      <c r="L38" s="38">
        <f t="shared" si="6"/>
        <v>43126</v>
      </c>
      <c r="M38" s="38">
        <f t="shared" si="6"/>
        <v>43127</v>
      </c>
      <c r="N38" s="38">
        <f t="shared" si="6"/>
        <v>43128</v>
      </c>
      <c r="O38" s="38">
        <f t="shared" si="6"/>
        <v>43129</v>
      </c>
      <c r="P38" s="38">
        <f t="shared" si="6"/>
        <v>43130</v>
      </c>
      <c r="Q38" s="38">
        <f t="shared" si="6"/>
        <v>43131</v>
      </c>
      <c r="R38" s="39"/>
      <c r="S38" s="80"/>
      <c r="T38" s="142" t="s">
        <v>51</v>
      </c>
    </row>
    <row r="39" spans="2:20" ht="13.7" customHeight="1" thickTop="1">
      <c r="B39" s="81"/>
      <c r="C39" s="42" t="str">
        <f>PROPER(TEXT(C$38,"jjjj"))</f>
        <v>Mercredi</v>
      </c>
      <c r="D39" s="43" t="str">
        <f t="shared" ref="D39:Q39" si="7">PROPER(TEXT(D$38,"jjjj"))</f>
        <v>Jeudi</v>
      </c>
      <c r="E39" s="43" t="str">
        <f t="shared" si="7"/>
        <v>Vendredi</v>
      </c>
      <c r="F39" s="43" t="str">
        <f t="shared" si="7"/>
        <v>Samedi</v>
      </c>
      <c r="G39" s="43" t="str">
        <f t="shared" si="7"/>
        <v>Dimanche</v>
      </c>
      <c r="H39" s="43" t="str">
        <f t="shared" si="7"/>
        <v>Lundi</v>
      </c>
      <c r="I39" s="43" t="str">
        <f t="shared" si="7"/>
        <v>Mardi</v>
      </c>
      <c r="J39" s="43" t="str">
        <f t="shared" si="7"/>
        <v>Mercredi</v>
      </c>
      <c r="K39" s="43" t="str">
        <f t="shared" si="7"/>
        <v>Jeudi</v>
      </c>
      <c r="L39" s="43" t="str">
        <f t="shared" si="7"/>
        <v>Vendredi</v>
      </c>
      <c r="M39" s="43" t="str">
        <f t="shared" si="7"/>
        <v>Samedi</v>
      </c>
      <c r="N39" s="43" t="str">
        <f t="shared" si="7"/>
        <v>Dimanche</v>
      </c>
      <c r="O39" s="43" t="str">
        <f t="shared" si="7"/>
        <v>Lundi</v>
      </c>
      <c r="P39" s="43" t="str">
        <f t="shared" si="7"/>
        <v>Mardi</v>
      </c>
      <c r="Q39" s="44" t="str">
        <f t="shared" si="7"/>
        <v>Mercredi</v>
      </c>
      <c r="R39" s="81"/>
      <c r="S39" s="82"/>
      <c r="T39" s="143"/>
    </row>
    <row r="40" spans="2:20" ht="13.7" customHeight="1">
      <c r="B40" s="83" t="s">
        <v>7</v>
      </c>
      <c r="C40" s="84">
        <f>R34</f>
        <v>54097.15</v>
      </c>
      <c r="D40" s="85">
        <f>C61</f>
        <v>159248.15</v>
      </c>
      <c r="E40" s="85">
        <f t="shared" ref="E40:Q40" si="8">D61</f>
        <v>159247.15</v>
      </c>
      <c r="F40" s="85">
        <f t="shared" si="8"/>
        <v>159248.15</v>
      </c>
      <c r="G40" s="85">
        <f t="shared" si="8"/>
        <v>159249.15</v>
      </c>
      <c r="H40" s="85">
        <f t="shared" si="8"/>
        <v>159250.15</v>
      </c>
      <c r="I40" s="85">
        <f t="shared" si="8"/>
        <v>159251.15</v>
      </c>
      <c r="J40" s="85">
        <f t="shared" si="8"/>
        <v>159252.15</v>
      </c>
      <c r="K40" s="85">
        <f t="shared" si="8"/>
        <v>159252.15</v>
      </c>
      <c r="L40" s="85">
        <f t="shared" si="8"/>
        <v>159252.15</v>
      </c>
      <c r="M40" s="85">
        <f t="shared" si="8"/>
        <v>159252.15</v>
      </c>
      <c r="N40" s="85">
        <f t="shared" si="8"/>
        <v>159252.15</v>
      </c>
      <c r="O40" s="85">
        <f t="shared" si="8"/>
        <v>159252.15</v>
      </c>
      <c r="P40" s="85">
        <f t="shared" si="8"/>
        <v>134252.15</v>
      </c>
      <c r="Q40" s="86">
        <f t="shared" si="8"/>
        <v>134252.15</v>
      </c>
      <c r="R40" s="87"/>
      <c r="S40" s="82"/>
      <c r="T40" s="143"/>
    </row>
    <row r="41" spans="2:20" ht="13.7" customHeight="1">
      <c r="B41" s="50" t="s">
        <v>0</v>
      </c>
      <c r="C41" s="51"/>
      <c r="D41" s="52"/>
      <c r="E41" s="52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4"/>
      <c r="S41" s="82"/>
      <c r="T41" s="143"/>
    </row>
    <row r="42" spans="2:20" ht="13.7" customHeight="1">
      <c r="B42" s="88" t="str">
        <f t="shared" ref="B42:B48" si="9">IF(B11="","",B11)</f>
        <v>Prestations de services</v>
      </c>
      <c r="C42" s="56">
        <v>105152</v>
      </c>
      <c r="D42" s="58"/>
      <c r="E42" s="58">
        <v>1</v>
      </c>
      <c r="F42" s="58">
        <v>1</v>
      </c>
      <c r="G42" s="58">
        <v>1</v>
      </c>
      <c r="H42" s="58">
        <v>1</v>
      </c>
      <c r="I42" s="58">
        <v>1</v>
      </c>
      <c r="J42" s="58"/>
      <c r="K42" s="58"/>
      <c r="L42" s="58"/>
      <c r="M42" s="58"/>
      <c r="N42" s="58"/>
      <c r="O42" s="58"/>
      <c r="P42" s="58"/>
      <c r="Q42" s="59"/>
      <c r="R42" s="89"/>
      <c r="S42" s="90"/>
      <c r="T42" s="143"/>
    </row>
    <row r="43" spans="2:20" ht="13.7" customHeight="1">
      <c r="B43" s="88" t="str">
        <f t="shared" si="9"/>
        <v>Ventes de produits</v>
      </c>
      <c r="C43" s="56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9"/>
      <c r="R43" s="89"/>
      <c r="S43" s="90"/>
      <c r="T43" s="143"/>
    </row>
    <row r="44" spans="2:20" ht="13.7" customHeight="1">
      <c r="B44" s="88" t="str">
        <f t="shared" si="9"/>
        <v>Exceptionnelles</v>
      </c>
      <c r="C44" s="56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9"/>
      <c r="R44" s="89"/>
      <c r="S44" s="90"/>
      <c r="T44" s="143"/>
    </row>
    <row r="45" spans="2:20" ht="13.7" customHeight="1">
      <c r="B45" s="88" t="str">
        <f t="shared" si="9"/>
        <v>Autres</v>
      </c>
      <c r="C45" s="56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9"/>
      <c r="R45" s="89"/>
      <c r="S45" s="90"/>
      <c r="T45" s="143"/>
    </row>
    <row r="46" spans="2:20" ht="13.7" customHeight="1">
      <c r="B46" s="88" t="str">
        <f t="shared" si="9"/>
        <v/>
      </c>
      <c r="C46" s="56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9"/>
      <c r="R46" s="89"/>
      <c r="S46" s="90"/>
      <c r="T46" s="143"/>
    </row>
    <row r="47" spans="2:20" ht="13.7" customHeight="1">
      <c r="B47" s="88" t="str">
        <f t="shared" si="9"/>
        <v/>
      </c>
      <c r="C47" s="56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9"/>
      <c r="R47" s="89"/>
      <c r="S47" s="90"/>
      <c r="T47" s="143"/>
    </row>
    <row r="48" spans="2:20" ht="13.7" customHeight="1">
      <c r="B48" s="88" t="str">
        <f t="shared" si="9"/>
        <v/>
      </c>
      <c r="C48" s="56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9"/>
      <c r="R48" s="89"/>
      <c r="S48" s="90"/>
      <c r="T48" s="143"/>
    </row>
    <row r="49" spans="2:20" ht="13.7" customHeight="1">
      <c r="B49" s="50" t="s">
        <v>3</v>
      </c>
      <c r="C49" s="51">
        <f>SUM(C42:C48)</f>
        <v>105152</v>
      </c>
      <c r="D49" s="52">
        <f t="shared" ref="D49:P49" si="10">SUM(D42:D48)</f>
        <v>0</v>
      </c>
      <c r="E49" s="52">
        <f t="shared" si="10"/>
        <v>1</v>
      </c>
      <c r="F49" s="53">
        <f t="shared" si="10"/>
        <v>1</v>
      </c>
      <c r="G49" s="53">
        <f t="shared" si="10"/>
        <v>1</v>
      </c>
      <c r="H49" s="53">
        <f>SUM(H42:H48)</f>
        <v>1</v>
      </c>
      <c r="I49" s="53">
        <f t="shared" si="10"/>
        <v>1</v>
      </c>
      <c r="J49" s="53">
        <f t="shared" si="10"/>
        <v>0</v>
      </c>
      <c r="K49" s="53">
        <f t="shared" si="10"/>
        <v>0</v>
      </c>
      <c r="L49" s="53">
        <f t="shared" si="10"/>
        <v>0</v>
      </c>
      <c r="M49" s="53">
        <f t="shared" si="10"/>
        <v>0</v>
      </c>
      <c r="N49" s="53">
        <f t="shared" si="10"/>
        <v>0</v>
      </c>
      <c r="O49" s="53">
        <f t="shared" si="10"/>
        <v>0</v>
      </c>
      <c r="P49" s="53">
        <f t="shared" si="10"/>
        <v>0</v>
      </c>
      <c r="Q49" s="53">
        <f>SUM(Q42:Q48)</f>
        <v>0</v>
      </c>
      <c r="R49" s="54">
        <f>SUM(R42:R48)</f>
        <v>0</v>
      </c>
      <c r="S49" s="91"/>
      <c r="T49" s="143"/>
    </row>
    <row r="50" spans="2:20" ht="13.7" customHeight="1">
      <c r="B50" s="61" t="s">
        <v>4</v>
      </c>
      <c r="C50" s="62"/>
      <c r="D50" s="63"/>
      <c r="E50" s="63"/>
      <c r="F50" s="64"/>
      <c r="G50" s="64"/>
      <c r="H50" s="64"/>
      <c r="I50" s="64"/>
      <c r="J50" s="63"/>
      <c r="K50" s="64"/>
      <c r="L50" s="64"/>
      <c r="M50" s="64"/>
      <c r="N50" s="64"/>
      <c r="O50" s="64"/>
      <c r="P50" s="64"/>
      <c r="Q50" s="64"/>
      <c r="R50" s="65"/>
      <c r="S50" s="91"/>
      <c r="T50" s="143"/>
    </row>
    <row r="51" spans="2:20" ht="13.7" customHeight="1">
      <c r="B51" s="88" t="str">
        <f t="shared" ref="B51:B59" si="11">IF(B20="","",B20)</f>
        <v>Achats</v>
      </c>
      <c r="C51" s="56">
        <v>1</v>
      </c>
      <c r="D51" s="58">
        <v>1</v>
      </c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9"/>
      <c r="R51" s="89"/>
      <c r="S51" s="91"/>
      <c r="T51" s="143"/>
    </row>
    <row r="52" spans="2:20" ht="13.7" customHeight="1">
      <c r="B52" s="88" t="str">
        <f t="shared" si="11"/>
        <v>Charges</v>
      </c>
      <c r="C52" s="56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9"/>
      <c r="R52" s="89"/>
      <c r="S52" s="90"/>
      <c r="T52" s="143"/>
    </row>
    <row r="53" spans="2:20" ht="13.7" customHeight="1">
      <c r="B53" s="88" t="str">
        <f t="shared" si="11"/>
        <v>Avance</v>
      </c>
      <c r="C53" s="56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9"/>
      <c r="R53" s="89"/>
      <c r="S53" s="90"/>
      <c r="T53" s="143"/>
    </row>
    <row r="54" spans="2:20" ht="13.7" customHeight="1">
      <c r="B54" s="88" t="str">
        <f t="shared" si="11"/>
        <v>Salaires</v>
      </c>
      <c r="C54" s="56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>
        <v>25000</v>
      </c>
      <c r="P54" s="58"/>
      <c r="Q54" s="59"/>
      <c r="R54" s="89"/>
      <c r="S54" s="90"/>
      <c r="T54" s="143"/>
    </row>
    <row r="55" spans="2:20" ht="13.7" customHeight="1">
      <c r="B55" s="88" t="str">
        <f t="shared" si="11"/>
        <v>Autres</v>
      </c>
      <c r="C55" s="56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9"/>
      <c r="R55" s="89"/>
      <c r="S55" s="90"/>
      <c r="T55" s="143"/>
    </row>
    <row r="56" spans="2:20" ht="13.7" customHeight="1">
      <c r="B56" s="88" t="str">
        <f t="shared" si="11"/>
        <v/>
      </c>
      <c r="C56" s="56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9"/>
      <c r="R56" s="89"/>
      <c r="S56" s="90"/>
      <c r="T56" s="143"/>
    </row>
    <row r="57" spans="2:20" ht="13.7" customHeight="1">
      <c r="B57" s="88" t="str">
        <f t="shared" si="11"/>
        <v/>
      </c>
      <c r="C57" s="56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9"/>
      <c r="R57" s="89"/>
      <c r="S57" s="91"/>
      <c r="T57" s="143"/>
    </row>
    <row r="58" spans="2:20" ht="13.7" customHeight="1">
      <c r="B58" s="88" t="str">
        <f t="shared" si="11"/>
        <v/>
      </c>
      <c r="C58" s="56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9"/>
      <c r="R58" s="89"/>
      <c r="S58" s="82"/>
      <c r="T58" s="143"/>
    </row>
    <row r="59" spans="2:20" ht="13.7" customHeight="1">
      <c r="B59" s="88" t="str">
        <f t="shared" si="11"/>
        <v/>
      </c>
      <c r="C59" s="56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9"/>
      <c r="R59" s="89"/>
      <c r="S59" s="82"/>
      <c r="T59" s="143"/>
    </row>
    <row r="60" spans="2:20" ht="13.7" customHeight="1">
      <c r="B60" s="61" t="s">
        <v>5</v>
      </c>
      <c r="C60" s="62">
        <f t="shared" ref="C60:P60" si="12">SUM(C51:C59)</f>
        <v>1</v>
      </c>
      <c r="D60" s="63">
        <f t="shared" si="12"/>
        <v>1</v>
      </c>
      <c r="E60" s="63">
        <f t="shared" si="12"/>
        <v>0</v>
      </c>
      <c r="F60" s="64">
        <f t="shared" si="12"/>
        <v>0</v>
      </c>
      <c r="G60" s="64">
        <f t="shared" si="12"/>
        <v>0</v>
      </c>
      <c r="H60" s="64">
        <f t="shared" si="12"/>
        <v>0</v>
      </c>
      <c r="I60" s="64">
        <f t="shared" si="12"/>
        <v>0</v>
      </c>
      <c r="J60" s="63">
        <f t="shared" si="12"/>
        <v>0</v>
      </c>
      <c r="K60" s="64">
        <f t="shared" si="12"/>
        <v>0</v>
      </c>
      <c r="L60" s="64">
        <f t="shared" si="12"/>
        <v>0</v>
      </c>
      <c r="M60" s="64">
        <f t="shared" si="12"/>
        <v>0</v>
      </c>
      <c r="N60" s="64">
        <f t="shared" si="12"/>
        <v>0</v>
      </c>
      <c r="O60" s="64">
        <f t="shared" si="12"/>
        <v>25000</v>
      </c>
      <c r="P60" s="64">
        <f t="shared" si="12"/>
        <v>0</v>
      </c>
      <c r="Q60" s="64">
        <f>SUM(Q51:Q59)</f>
        <v>0</v>
      </c>
      <c r="R60" s="65"/>
      <c r="S60" s="82"/>
      <c r="T60" s="143"/>
    </row>
    <row r="61" spans="2:20" ht="13.7" customHeight="1">
      <c r="B61" s="92" t="s">
        <v>8</v>
      </c>
      <c r="C61" s="67">
        <f t="shared" ref="C61:Q61" si="13">(C40+C49)-C60</f>
        <v>159248.15</v>
      </c>
      <c r="D61" s="68">
        <f t="shared" si="13"/>
        <v>159247.15</v>
      </c>
      <c r="E61" s="68">
        <f t="shared" si="13"/>
        <v>159248.15</v>
      </c>
      <c r="F61" s="68">
        <f t="shared" si="13"/>
        <v>159249.15</v>
      </c>
      <c r="G61" s="68">
        <f t="shared" si="13"/>
        <v>159250.15</v>
      </c>
      <c r="H61" s="68">
        <f t="shared" si="13"/>
        <v>159251.15</v>
      </c>
      <c r="I61" s="68">
        <f t="shared" si="13"/>
        <v>159252.15</v>
      </c>
      <c r="J61" s="68">
        <f t="shared" si="13"/>
        <v>159252.15</v>
      </c>
      <c r="K61" s="68">
        <f t="shared" si="13"/>
        <v>159252.15</v>
      </c>
      <c r="L61" s="68">
        <f t="shared" si="13"/>
        <v>159252.15</v>
      </c>
      <c r="M61" s="68">
        <f t="shared" si="13"/>
        <v>159252.15</v>
      </c>
      <c r="N61" s="68">
        <f t="shared" si="13"/>
        <v>159252.15</v>
      </c>
      <c r="O61" s="68">
        <f t="shared" si="13"/>
        <v>134252.15</v>
      </c>
      <c r="P61" s="68">
        <f t="shared" si="13"/>
        <v>134252.15</v>
      </c>
      <c r="Q61" s="69">
        <f t="shared" si="13"/>
        <v>134252.15</v>
      </c>
      <c r="R61" s="67"/>
      <c r="S61" s="82"/>
      <c r="T61" s="143"/>
    </row>
    <row r="62" spans="2:20" ht="13.7" customHeight="1">
      <c r="B62" s="70"/>
      <c r="C62" s="71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93"/>
      <c r="S62" s="82"/>
      <c r="T62" s="143"/>
    </row>
    <row r="63" spans="2:20" ht="13.7" customHeight="1" thickBot="1">
      <c r="B63" s="74"/>
      <c r="C63" s="94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95"/>
      <c r="Q63" s="95"/>
      <c r="R63" s="96"/>
      <c r="T63" s="144"/>
    </row>
    <row r="64" spans="2:20" ht="13.7" customHeight="1" thickTop="1">
      <c r="T64" s="97"/>
    </row>
    <row r="65" spans="1:20" ht="13.7" customHeight="1">
      <c r="A65" s="99"/>
      <c r="B65" s="100"/>
      <c r="C65" s="101"/>
      <c r="D65" s="100"/>
      <c r="E65" s="100"/>
      <c r="F65" s="100"/>
      <c r="G65" s="100"/>
      <c r="H65" s="139" t="s">
        <v>52</v>
      </c>
      <c r="I65" s="140"/>
      <c r="J65" s="139">
        <f>C9</f>
        <v>50000</v>
      </c>
      <c r="K65" s="141"/>
      <c r="L65" s="100"/>
      <c r="M65" s="100"/>
      <c r="N65" s="100"/>
      <c r="O65" s="100"/>
      <c r="P65" s="100"/>
      <c r="Q65" s="100"/>
      <c r="R65" s="100"/>
      <c r="S65" s="100"/>
      <c r="T65" s="102"/>
    </row>
    <row r="66" spans="1:20" ht="13.7" customHeight="1">
      <c r="A66" s="99"/>
      <c r="B66" s="100"/>
      <c r="C66" s="101"/>
      <c r="D66" s="100"/>
      <c r="E66" s="100"/>
      <c r="F66" s="100"/>
      <c r="G66" s="100"/>
      <c r="H66" s="133" t="s">
        <v>53</v>
      </c>
      <c r="I66" s="134"/>
      <c r="J66" s="133">
        <f>SUM(C18:R18)+SUM(C49:Q49)</f>
        <v>109957</v>
      </c>
      <c r="K66" s="135"/>
      <c r="L66" s="100"/>
      <c r="M66" s="100"/>
      <c r="N66" s="100"/>
      <c r="O66" s="100"/>
      <c r="P66" s="100"/>
      <c r="Q66" s="100"/>
      <c r="R66" s="100"/>
      <c r="S66" s="100"/>
      <c r="T66" s="102"/>
    </row>
    <row r="67" spans="1:20" ht="13.7" customHeight="1">
      <c r="A67" s="99"/>
      <c r="B67" s="100"/>
      <c r="C67" s="101"/>
      <c r="D67" s="100"/>
      <c r="E67" s="100"/>
      <c r="F67" s="100"/>
      <c r="G67" s="100"/>
      <c r="H67" s="133" t="s">
        <v>54</v>
      </c>
      <c r="I67" s="134"/>
      <c r="J67" s="133">
        <f>SUM(C33:R33)+SUM(C60:Q60)</f>
        <v>25704.85</v>
      </c>
      <c r="K67" s="135"/>
      <c r="L67" s="100"/>
      <c r="M67" s="100"/>
      <c r="N67" s="100"/>
      <c r="O67" s="100"/>
      <c r="P67" s="100"/>
      <c r="Q67" s="100"/>
      <c r="R67" s="100"/>
      <c r="S67" s="100"/>
      <c r="T67" s="102"/>
    </row>
    <row r="68" spans="1:20" ht="13.7" customHeight="1">
      <c r="A68" s="99"/>
      <c r="B68" s="100"/>
      <c r="C68" s="101"/>
      <c r="D68" s="100"/>
      <c r="E68" s="100"/>
      <c r="F68" s="100"/>
      <c r="G68" s="100"/>
      <c r="H68" s="133" t="s">
        <v>52</v>
      </c>
      <c r="I68" s="134"/>
      <c r="J68" s="133">
        <f>J65+J66-J67</f>
        <v>134252.15</v>
      </c>
      <c r="K68" s="135"/>
      <c r="L68" s="100"/>
      <c r="M68" s="100"/>
      <c r="N68" s="100"/>
      <c r="O68" s="100"/>
      <c r="P68" s="100"/>
      <c r="Q68" s="100"/>
      <c r="R68" s="100"/>
      <c r="S68" s="100"/>
      <c r="T68" s="102"/>
    </row>
    <row r="69" spans="1:20" ht="13.7" customHeight="1">
      <c r="A69" s="99"/>
      <c r="B69" s="100"/>
      <c r="C69" s="101"/>
      <c r="D69" s="100"/>
      <c r="E69" s="100"/>
      <c r="F69" s="100"/>
      <c r="G69" s="100"/>
      <c r="H69" s="136" t="s">
        <v>55</v>
      </c>
      <c r="I69" s="138"/>
      <c r="J69" s="136">
        <f>J68-Q61</f>
        <v>0</v>
      </c>
      <c r="K69" s="137"/>
      <c r="L69" s="100"/>
      <c r="M69" s="100"/>
      <c r="N69" s="100"/>
      <c r="O69" s="100"/>
      <c r="P69" s="100"/>
      <c r="Q69" s="100"/>
      <c r="R69" s="100"/>
      <c r="S69" s="100"/>
      <c r="T69" s="100"/>
    </row>
    <row r="70" spans="1:20" ht="13.7" customHeight="1"/>
    <row r="71" spans="1:20" ht="13.7" customHeight="1"/>
    <row r="72" spans="1:20" ht="13.7" customHeight="1"/>
    <row r="73" spans="1:20" ht="13.7" customHeight="1"/>
    <row r="74" spans="1:20" ht="13.7" customHeight="1"/>
    <row r="75" spans="1:20" ht="13.7" customHeight="1"/>
    <row r="76" spans="1:20" ht="13.7" customHeight="1"/>
    <row r="77" spans="1:20" ht="13.7" customHeight="1"/>
    <row r="78" spans="1:20" ht="13.7" customHeight="1"/>
    <row r="79" spans="1:20" ht="13.7" customHeight="1"/>
    <row r="80" spans="1:20" ht="13.7" customHeight="1"/>
    <row r="81" ht="13.7" customHeight="1"/>
    <row r="82" ht="13.7" customHeight="1"/>
    <row r="83" ht="13.7" customHeight="1"/>
    <row r="84" ht="13.7" customHeight="1"/>
    <row r="85" ht="13.7" customHeight="1"/>
    <row r="86" ht="13.7" customHeight="1"/>
    <row r="87" ht="13.7" customHeight="1"/>
    <row r="88" ht="13.7" customHeight="1"/>
    <row r="89" ht="13.7" customHeight="1"/>
    <row r="90" ht="13.7" customHeight="1"/>
    <row r="91" ht="13.7" customHeight="1"/>
    <row r="92" ht="13.7" customHeight="1"/>
    <row r="93" ht="13.7" customHeight="1"/>
    <row r="94" ht="13.7" customHeight="1"/>
    <row r="95" ht="13.7" customHeight="1"/>
    <row r="96" ht="13.7" customHeight="1"/>
    <row r="97" spans="4:4" ht="13.7" customHeight="1"/>
    <row r="98" spans="4:4" ht="13.7" customHeight="1"/>
    <row r="99" spans="4:4" ht="13.7" customHeight="1"/>
    <row r="100" spans="4:4" ht="13.7" customHeight="1"/>
    <row r="101" spans="4:4" ht="13.7" customHeight="1"/>
    <row r="102" spans="4:4" ht="13.7" customHeight="1"/>
    <row r="103" spans="4:4" ht="13.7" customHeight="1"/>
    <row r="104" spans="4:4" ht="13.7" customHeight="1">
      <c r="D104" s="98"/>
    </row>
    <row r="105" spans="4:4" ht="13.7" customHeight="1"/>
    <row r="106" spans="4:4" ht="13.7" customHeight="1"/>
  </sheetData>
  <sheetProtection selectLockedCells="1"/>
  <mergeCells count="19">
    <mergeCell ref="C2:F2"/>
    <mergeCell ref="C3:F3"/>
    <mergeCell ref="C4:F4"/>
    <mergeCell ref="B37:B38"/>
    <mergeCell ref="T6:T36"/>
    <mergeCell ref="T38:T63"/>
    <mergeCell ref="C6:R6"/>
    <mergeCell ref="C37:R37"/>
    <mergeCell ref="B6:B7"/>
    <mergeCell ref="H68:I68"/>
    <mergeCell ref="J68:K68"/>
    <mergeCell ref="J69:K69"/>
    <mergeCell ref="H69:I69"/>
    <mergeCell ref="H65:I65"/>
    <mergeCell ref="J65:K65"/>
    <mergeCell ref="H66:I66"/>
    <mergeCell ref="H67:I67"/>
    <mergeCell ref="J66:K66"/>
    <mergeCell ref="J67:K67"/>
  </mergeCells>
  <phoneticPr fontId="2" type="noConversion"/>
  <conditionalFormatting sqref="R62:R63">
    <cfRule type="expression" dxfId="15" priority="1098" stopIfTrue="1">
      <formula>WEEKDAY($C$8)=2</formula>
    </cfRule>
    <cfRule type="expression" dxfId="14" priority="1099" stopIfTrue="1">
      <formula>COUNTIF(Fériés,$C$8)&gt;0</formula>
    </cfRule>
    <cfRule type="expression" dxfId="13" priority="1100" stopIfTrue="1">
      <formula>WEEKDAY($C$8)=1</formula>
    </cfRule>
  </conditionalFormatting>
  <conditionalFormatting sqref="C34:R34 C61:R61">
    <cfRule type="cellIs" dxfId="12" priority="1101" stopIfTrue="1" operator="lessThan">
      <formula>0</formula>
    </cfRule>
    <cfRule type="cellIs" dxfId="11" priority="1102" stopIfTrue="1" operator="between">
      <formula>0</formula>
      <formula>376</formula>
    </cfRule>
    <cfRule type="cellIs" dxfId="10" priority="1103" stopIfTrue="1" operator="greaterThan">
      <formula>376</formula>
    </cfRule>
  </conditionalFormatting>
  <conditionalFormatting sqref="S33">
    <cfRule type="cellIs" dxfId="9" priority="1104" stopIfTrue="1" operator="lessThan">
      <formula>0</formula>
    </cfRule>
  </conditionalFormatting>
  <conditionalFormatting sqref="S53:S56 S42:S48">
    <cfRule type="expression" dxfId="8" priority="775" stopIfTrue="1">
      <formula>WEEKDAY($J$39)=2</formula>
    </cfRule>
    <cfRule type="expression" dxfId="7" priority="776" stopIfTrue="1">
      <formula>COUNTIF(Fériés,$J$39)&gt;0</formula>
    </cfRule>
    <cfRule type="expression" dxfId="6" priority="777" stopIfTrue="1">
      <formula>WEEKDAY($J$39)=1</formula>
    </cfRule>
  </conditionalFormatting>
  <conditionalFormatting sqref="S52:S55">
    <cfRule type="expression" dxfId="5" priority="772" stopIfTrue="1">
      <formula>WEEKDAY($K$39)=2</formula>
    </cfRule>
    <cfRule type="expression" dxfId="4" priority="773" stopIfTrue="1">
      <formula>COUNTIF(Fériés,$K$39)&gt;0</formula>
    </cfRule>
    <cfRule type="expression" dxfId="3" priority="774" stopIfTrue="1">
      <formula>WEEKDAY($K$39)=1</formula>
    </cfRule>
  </conditionalFormatting>
  <conditionalFormatting sqref="S42:S48">
    <cfRule type="expression" dxfId="2" priority="601" stopIfTrue="1">
      <formula>WEEKDAY($H$39)=2</formula>
    </cfRule>
    <cfRule type="expression" dxfId="1" priority="602" stopIfTrue="1">
      <formula>COUNTIF(Fériés,$H$39)&gt;0</formula>
    </cfRule>
    <cfRule type="expression" dxfId="0" priority="603" stopIfTrue="1">
      <formula>WEEKDAY($H$39)=1</formula>
    </cfRule>
  </conditionalFormatting>
  <printOptions horizontalCentered="1" verticalCentered="1"/>
  <pageMargins left="0" right="0" top="0" bottom="0" header="0" footer="0"/>
  <pageSetup paperSize="9" scale="85" orientation="landscape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AF54"/>
  <sheetViews>
    <sheetView showGridLines="0" topLeftCell="A25" workbookViewId="0">
      <selection activeCell="AG19" sqref="AG19"/>
    </sheetView>
  </sheetViews>
  <sheetFormatPr baseColWidth="10" defaultColWidth="3" defaultRowHeight="12.75"/>
  <cols>
    <col min="1" max="1" width="3" style="103"/>
    <col min="2" max="2" width="3" style="103" customWidth="1"/>
    <col min="3" max="4" width="3" style="103"/>
    <col min="5" max="5" width="3.7109375" style="103" customWidth="1"/>
    <col min="6" max="8" width="3" style="103"/>
    <col min="9" max="9" width="3.5703125" style="103" customWidth="1"/>
    <col min="10" max="10" width="3.85546875" style="103" customWidth="1"/>
    <col min="11" max="11" width="3" style="103"/>
    <col min="12" max="12" width="7.28515625" style="103" customWidth="1"/>
    <col min="13" max="13" width="3.5703125" style="103" customWidth="1"/>
    <col min="14" max="16" width="3" style="103"/>
    <col min="17" max="17" width="3.28515625" style="103" customWidth="1"/>
    <col min="18" max="18" width="4" style="103" customWidth="1"/>
    <col min="19" max="19" width="3" style="103"/>
    <col min="20" max="20" width="6.140625" style="103" bestFit="1" customWidth="1"/>
    <col min="21" max="16384" width="3" style="103"/>
  </cols>
  <sheetData>
    <row r="2" spans="1:32" ht="15">
      <c r="C2" s="249"/>
      <c r="D2" s="249"/>
      <c r="E2" s="249"/>
      <c r="F2" s="249"/>
      <c r="G2" s="249"/>
      <c r="H2" s="249"/>
      <c r="I2" s="167" t="str">
        <f>'base-d'!D2</f>
        <v>FORUM DES COMPTABLES ALGERIENS</v>
      </c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</row>
    <row r="3" spans="1:32" ht="15">
      <c r="C3" s="249" t="str">
        <f>'base-d'!C3</f>
        <v>Activité</v>
      </c>
      <c r="D3" s="249"/>
      <c r="E3" s="249"/>
      <c r="F3" s="249"/>
      <c r="G3" s="249"/>
      <c r="H3" s="249"/>
      <c r="I3" s="167" t="str">
        <f>'base-d'!D3</f>
        <v>COMPTABILITE</v>
      </c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</row>
    <row r="4" spans="1:32" ht="15">
      <c r="C4" s="249" t="str">
        <f>'base-d'!C4</f>
        <v>Adresse</v>
      </c>
      <c r="D4" s="249"/>
      <c r="E4" s="249"/>
      <c r="F4" s="249"/>
      <c r="G4" s="249"/>
      <c r="H4" s="249"/>
      <c r="I4" s="167" t="str">
        <f>'base-d'!D4</f>
        <v>ALGER</v>
      </c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</row>
    <row r="5" spans="1:32" ht="4.5" customHeight="1">
      <c r="C5" s="104"/>
      <c r="D5" s="105"/>
    </row>
    <row r="6" spans="1:32" ht="15.75">
      <c r="A6" s="114"/>
      <c r="B6" s="114"/>
      <c r="C6" s="114"/>
      <c r="D6" s="114"/>
      <c r="E6" s="114"/>
      <c r="F6" s="170" t="s">
        <v>31</v>
      </c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14"/>
      <c r="Y6" s="114"/>
      <c r="Z6" s="114"/>
      <c r="AA6" s="114"/>
      <c r="AB6" s="114"/>
      <c r="AC6" s="114"/>
      <c r="AD6" s="114"/>
      <c r="AE6" s="114"/>
      <c r="AF6" s="114"/>
    </row>
    <row r="7" spans="1:32" ht="15.75">
      <c r="A7" s="114"/>
      <c r="B7" s="114"/>
      <c r="C7" s="114"/>
      <c r="D7" s="114"/>
      <c r="E7" s="114"/>
      <c r="F7" s="114"/>
      <c r="G7" s="168" t="s">
        <v>49</v>
      </c>
      <c r="H7" s="168"/>
      <c r="I7" s="168"/>
      <c r="J7" s="168"/>
      <c r="K7" s="168"/>
      <c r="L7" s="168"/>
      <c r="M7" s="168"/>
      <c r="N7" s="168"/>
      <c r="O7" s="169">
        <f>'base-d'!J12</f>
        <v>43101</v>
      </c>
      <c r="P7" s="169"/>
      <c r="Q7" s="169"/>
      <c r="R7" s="169"/>
      <c r="S7" s="169"/>
      <c r="T7" s="169"/>
      <c r="U7" s="169"/>
      <c r="V7" s="169"/>
      <c r="W7" s="114"/>
      <c r="X7" s="114"/>
      <c r="Y7" s="114"/>
      <c r="Z7" s="114"/>
      <c r="AA7" s="114"/>
      <c r="AB7" s="114"/>
      <c r="AC7" s="114"/>
      <c r="AD7" s="114"/>
      <c r="AE7" s="114"/>
      <c r="AF7" s="114"/>
    </row>
    <row r="8" spans="1:32" ht="5.25" customHeight="1">
      <c r="A8" s="114"/>
      <c r="B8" s="114"/>
      <c r="C8" s="114"/>
      <c r="D8" s="114"/>
      <c r="E8" s="114"/>
      <c r="F8" s="114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6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</row>
    <row r="9" spans="1:32" ht="17.100000000000001" customHeight="1">
      <c r="A9" s="114"/>
      <c r="B9" s="114"/>
      <c r="C9" s="241" t="s">
        <v>32</v>
      </c>
      <c r="D9" s="241"/>
      <c r="E9" s="241"/>
      <c r="F9" s="241"/>
      <c r="G9" s="241"/>
      <c r="H9" s="247">
        <f>'Mouvements caisse'!B8</f>
        <v>43101</v>
      </c>
      <c r="I9" s="247"/>
      <c r="J9" s="247"/>
      <c r="K9" s="242">
        <f>'Mouvements caisse'!C9</f>
        <v>50000</v>
      </c>
      <c r="L9" s="242"/>
      <c r="M9" s="242"/>
      <c r="N9" s="242"/>
      <c r="O9" s="242"/>
      <c r="P9" s="242"/>
      <c r="Q9" s="248" t="s">
        <v>33</v>
      </c>
      <c r="R9" s="248"/>
      <c r="S9" s="115"/>
      <c r="T9" s="115"/>
      <c r="U9" s="116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</row>
    <row r="10" spans="1:32" ht="17.100000000000001" customHeight="1">
      <c r="A10" s="114"/>
      <c r="B10" s="114"/>
      <c r="C10" s="241" t="s">
        <v>34</v>
      </c>
      <c r="D10" s="241"/>
      <c r="E10" s="241"/>
      <c r="F10" s="241"/>
      <c r="G10" s="241"/>
      <c r="H10" s="241"/>
      <c r="I10" s="241"/>
      <c r="J10" s="241"/>
      <c r="K10" s="242">
        <f>'Mouvements caisse'!J66</f>
        <v>109957</v>
      </c>
      <c r="L10" s="242"/>
      <c r="M10" s="242"/>
      <c r="N10" s="242"/>
      <c r="O10" s="242"/>
      <c r="P10" s="242"/>
      <c r="Q10" s="243" t="str">
        <f>Q9</f>
        <v>DA</v>
      </c>
      <c r="R10" s="243"/>
      <c r="S10" s="115"/>
      <c r="T10" s="115"/>
      <c r="U10" s="116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</row>
    <row r="11" spans="1:32" ht="17.100000000000001" customHeight="1">
      <c r="A11" s="114"/>
      <c r="B11" s="114"/>
      <c r="C11" s="241" t="s">
        <v>35</v>
      </c>
      <c r="D11" s="241"/>
      <c r="E11" s="241"/>
      <c r="F11" s="241"/>
      <c r="G11" s="241"/>
      <c r="H11" s="241"/>
      <c r="I11" s="241"/>
      <c r="J11" s="241"/>
      <c r="K11" s="242">
        <f>'Mouvements caisse'!J67</f>
        <v>25704.85</v>
      </c>
      <c r="L11" s="242"/>
      <c r="M11" s="242"/>
      <c r="N11" s="242"/>
      <c r="O11" s="242"/>
      <c r="P11" s="242"/>
      <c r="Q11" s="243" t="str">
        <f>Q9</f>
        <v>DA</v>
      </c>
      <c r="R11" s="243"/>
      <c r="S11" s="117"/>
      <c r="T11" s="117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</row>
    <row r="12" spans="1:32" ht="8.25" customHeight="1">
      <c r="A12" s="114"/>
      <c r="B12" s="114"/>
      <c r="C12" s="118"/>
      <c r="D12" s="118"/>
      <c r="E12" s="118"/>
      <c r="F12" s="118"/>
      <c r="G12" s="118"/>
      <c r="H12" s="118"/>
      <c r="I12" s="118"/>
      <c r="J12" s="118"/>
      <c r="K12" s="119"/>
      <c r="L12" s="119"/>
      <c r="M12" s="119"/>
      <c r="N12" s="119"/>
      <c r="O12" s="119"/>
      <c r="P12" s="119"/>
      <c r="Q12" s="117"/>
      <c r="R12" s="117"/>
      <c r="S12" s="117"/>
      <c r="T12" s="117"/>
      <c r="U12" s="114"/>
      <c r="V12" s="114"/>
      <c r="W12" s="114"/>
      <c r="X12" s="114"/>
      <c r="Y12" s="114"/>
      <c r="Z12" s="114"/>
      <c r="AA12" s="114"/>
      <c r="AB12" s="114"/>
      <c r="AC12" s="114"/>
      <c r="AD12" s="114"/>
      <c r="AE12" s="114"/>
      <c r="AF12" s="114"/>
    </row>
    <row r="13" spans="1:32" ht="17.100000000000001" customHeight="1">
      <c r="A13" s="114"/>
      <c r="B13" s="114"/>
      <c r="C13" s="241" t="s">
        <v>57</v>
      </c>
      <c r="D13" s="241"/>
      <c r="E13" s="241"/>
      <c r="F13" s="241"/>
      <c r="G13" s="241"/>
      <c r="H13" s="241"/>
      <c r="I13" s="241"/>
      <c r="J13" s="241"/>
      <c r="K13" s="241"/>
      <c r="L13" s="241"/>
      <c r="M13" s="157">
        <f>K9+K10-K11</f>
        <v>134252.15</v>
      </c>
      <c r="N13" s="158"/>
      <c r="O13" s="158"/>
      <c r="P13" s="158"/>
      <c r="Q13" s="158"/>
      <c r="R13" s="159"/>
      <c r="S13" s="120"/>
      <c r="T13" s="121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</row>
    <row r="14" spans="1:32" ht="17.100000000000001" customHeight="1">
      <c r="A14" s="114"/>
      <c r="B14" s="114"/>
      <c r="C14" s="241" t="s">
        <v>56</v>
      </c>
      <c r="D14" s="241"/>
      <c r="E14" s="241"/>
      <c r="F14" s="241"/>
      <c r="G14" s="241"/>
      <c r="H14" s="241"/>
      <c r="I14" s="241"/>
      <c r="J14" s="241"/>
      <c r="K14" s="241"/>
      <c r="L14" s="241"/>
      <c r="M14" s="157">
        <f>T39</f>
        <v>129750</v>
      </c>
      <c r="N14" s="158"/>
      <c r="O14" s="158"/>
      <c r="P14" s="158"/>
      <c r="Q14" s="158"/>
      <c r="R14" s="159"/>
      <c r="S14" s="120"/>
      <c r="T14" s="165" t="s">
        <v>66</v>
      </c>
      <c r="U14" s="166"/>
      <c r="V14" s="157">
        <f>M13-M14</f>
        <v>4502.1499999999942</v>
      </c>
      <c r="W14" s="158"/>
      <c r="X14" s="158"/>
      <c r="Y14" s="158"/>
      <c r="Z14" s="158"/>
      <c r="AA14" s="159"/>
      <c r="AB14" s="114"/>
      <c r="AC14" s="114"/>
      <c r="AD14" s="114"/>
      <c r="AE14" s="114"/>
      <c r="AF14" s="114"/>
    </row>
    <row r="15" spans="1:32" ht="13.5" thickBot="1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4"/>
      <c r="AE15" s="114"/>
      <c r="AF15" s="114"/>
    </row>
    <row r="16" spans="1:32" ht="24.95" customHeight="1" thickTop="1">
      <c r="C16" s="244" t="s">
        <v>36</v>
      </c>
      <c r="D16" s="245"/>
      <c r="E16" s="245"/>
      <c r="F16" s="236" t="s">
        <v>37</v>
      </c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46"/>
      <c r="T16" s="236" t="s">
        <v>38</v>
      </c>
      <c r="U16" s="237"/>
      <c r="V16" s="237"/>
      <c r="W16" s="237"/>
      <c r="X16" s="237"/>
      <c r="Y16" s="237"/>
      <c r="Z16" s="237"/>
      <c r="AA16" s="238"/>
    </row>
    <row r="17" spans="3:27" ht="18.95" customHeight="1">
      <c r="C17" s="239">
        <v>50</v>
      </c>
      <c r="D17" s="240"/>
      <c r="E17" s="240"/>
      <c r="F17" s="228" t="s">
        <v>39</v>
      </c>
      <c r="G17" s="229"/>
      <c r="H17" s="229"/>
      <c r="I17" s="229"/>
      <c r="J17" s="230"/>
      <c r="K17" s="230"/>
      <c r="L17" s="230"/>
      <c r="M17" s="230"/>
      <c r="N17" s="231">
        <v>2000</v>
      </c>
      <c r="O17" s="231"/>
      <c r="P17" s="231"/>
      <c r="Q17" s="231"/>
      <c r="R17" s="106" t="str">
        <f>Q9</f>
        <v>DA</v>
      </c>
      <c r="S17" s="107"/>
      <c r="T17" s="232">
        <f>C17*N17</f>
        <v>100000</v>
      </c>
      <c r="U17" s="230"/>
      <c r="V17" s="230"/>
      <c r="W17" s="230"/>
      <c r="X17" s="230"/>
      <c r="Y17" s="230"/>
      <c r="Z17" s="230"/>
      <c r="AA17" s="233"/>
    </row>
    <row r="18" spans="3:27" ht="18.95" customHeight="1">
      <c r="C18" s="226">
        <v>24</v>
      </c>
      <c r="D18" s="227"/>
      <c r="E18" s="227"/>
      <c r="F18" s="228" t="s">
        <v>39</v>
      </c>
      <c r="G18" s="229"/>
      <c r="H18" s="229"/>
      <c r="I18" s="229"/>
      <c r="J18" s="230"/>
      <c r="K18" s="230"/>
      <c r="L18" s="230"/>
      <c r="M18" s="230"/>
      <c r="N18" s="231">
        <v>1000</v>
      </c>
      <c r="O18" s="231"/>
      <c r="P18" s="231"/>
      <c r="Q18" s="231"/>
      <c r="R18" s="108" t="str">
        <f t="shared" ref="R18:R33" si="0">R17</f>
        <v>DA</v>
      </c>
      <c r="S18" s="107"/>
      <c r="T18" s="232">
        <f t="shared" ref="T18:T25" si="1">C18*N18</f>
        <v>24000</v>
      </c>
      <c r="U18" s="230"/>
      <c r="V18" s="230"/>
      <c r="W18" s="230"/>
      <c r="X18" s="230"/>
      <c r="Y18" s="230"/>
      <c r="Z18" s="230"/>
      <c r="AA18" s="233"/>
    </row>
    <row r="19" spans="3:27" ht="18.95" customHeight="1">
      <c r="C19" s="226">
        <v>16</v>
      </c>
      <c r="D19" s="227"/>
      <c r="E19" s="227"/>
      <c r="F19" s="228" t="s">
        <v>39</v>
      </c>
      <c r="G19" s="229"/>
      <c r="H19" s="229"/>
      <c r="I19" s="229"/>
      <c r="J19" s="230"/>
      <c r="K19" s="230"/>
      <c r="L19" s="230"/>
      <c r="M19" s="230"/>
      <c r="N19" s="231">
        <v>500</v>
      </c>
      <c r="O19" s="231"/>
      <c r="P19" s="231"/>
      <c r="Q19" s="231"/>
      <c r="R19" s="108" t="str">
        <f t="shared" si="0"/>
        <v>DA</v>
      </c>
      <c r="S19" s="107"/>
      <c r="T19" s="232">
        <f t="shared" si="1"/>
        <v>8000</v>
      </c>
      <c r="U19" s="230"/>
      <c r="V19" s="230"/>
      <c r="W19" s="230"/>
      <c r="X19" s="230"/>
      <c r="Y19" s="230"/>
      <c r="Z19" s="230"/>
      <c r="AA19" s="233"/>
    </row>
    <row r="20" spans="3:27" ht="18.95" customHeight="1">
      <c r="C20" s="226">
        <v>10</v>
      </c>
      <c r="D20" s="227"/>
      <c r="E20" s="227"/>
      <c r="F20" s="228" t="s">
        <v>39</v>
      </c>
      <c r="G20" s="229"/>
      <c r="H20" s="229"/>
      <c r="I20" s="229"/>
      <c r="J20" s="230"/>
      <c r="K20" s="230"/>
      <c r="L20" s="230"/>
      <c r="M20" s="230"/>
      <c r="N20" s="231">
        <v>200</v>
      </c>
      <c r="O20" s="231"/>
      <c r="P20" s="231"/>
      <c r="Q20" s="231"/>
      <c r="R20" s="108" t="str">
        <f t="shared" si="0"/>
        <v>DA</v>
      </c>
      <c r="S20" s="107"/>
      <c r="T20" s="232">
        <f t="shared" si="1"/>
        <v>2000</v>
      </c>
      <c r="U20" s="230"/>
      <c r="V20" s="230"/>
      <c r="W20" s="230"/>
      <c r="X20" s="230"/>
      <c r="Y20" s="230"/>
      <c r="Z20" s="230"/>
      <c r="AA20" s="233"/>
    </row>
    <row r="21" spans="3:27" ht="18.95" customHeight="1">
      <c r="C21" s="226">
        <v>0</v>
      </c>
      <c r="D21" s="227"/>
      <c r="E21" s="227"/>
      <c r="F21" s="228" t="s">
        <v>39</v>
      </c>
      <c r="G21" s="229"/>
      <c r="H21" s="229"/>
      <c r="I21" s="229"/>
      <c r="J21" s="230"/>
      <c r="K21" s="230"/>
      <c r="L21" s="230"/>
      <c r="M21" s="230"/>
      <c r="N21" s="231">
        <v>100</v>
      </c>
      <c r="O21" s="231"/>
      <c r="P21" s="231"/>
      <c r="Q21" s="231"/>
      <c r="R21" s="108" t="str">
        <f t="shared" si="0"/>
        <v>DA</v>
      </c>
      <c r="S21" s="107"/>
      <c r="T21" s="232">
        <f>C21*N21</f>
        <v>0</v>
      </c>
      <c r="U21" s="230"/>
      <c r="V21" s="230"/>
      <c r="W21" s="230"/>
      <c r="X21" s="230"/>
      <c r="Y21" s="230"/>
      <c r="Z21" s="230"/>
      <c r="AA21" s="233"/>
    </row>
    <row r="22" spans="3:27" ht="18.95" customHeight="1">
      <c r="C22" s="226">
        <v>1</v>
      </c>
      <c r="D22" s="227"/>
      <c r="E22" s="235"/>
      <c r="F22" s="228" t="s">
        <v>40</v>
      </c>
      <c r="G22" s="229"/>
      <c r="H22" s="229"/>
      <c r="I22" s="229"/>
      <c r="J22" s="230"/>
      <c r="K22" s="230"/>
      <c r="L22" s="230"/>
      <c r="M22" s="230"/>
      <c r="N22" s="231">
        <v>200</v>
      </c>
      <c r="O22" s="231"/>
      <c r="P22" s="231"/>
      <c r="Q22" s="231"/>
      <c r="R22" s="108" t="str">
        <f t="shared" si="0"/>
        <v>DA</v>
      </c>
      <c r="S22" s="107"/>
      <c r="T22" s="232">
        <f>C22*N22</f>
        <v>200</v>
      </c>
      <c r="U22" s="230"/>
      <c r="V22" s="230"/>
      <c r="W22" s="230"/>
      <c r="X22" s="230"/>
      <c r="Y22" s="230"/>
      <c r="Z22" s="230"/>
      <c r="AA22" s="233"/>
    </row>
    <row r="23" spans="3:27" ht="18.95" customHeight="1">
      <c r="C23" s="226">
        <v>0</v>
      </c>
      <c r="D23" s="227"/>
      <c r="E23" s="227"/>
      <c r="F23" s="228" t="s">
        <v>40</v>
      </c>
      <c r="G23" s="229"/>
      <c r="H23" s="229"/>
      <c r="I23" s="229"/>
      <c r="J23" s="230"/>
      <c r="K23" s="230"/>
      <c r="L23" s="230"/>
      <c r="M23" s="230"/>
      <c r="N23" s="231">
        <v>100</v>
      </c>
      <c r="O23" s="231"/>
      <c r="P23" s="231"/>
      <c r="Q23" s="231"/>
      <c r="R23" s="108" t="str">
        <f>R21</f>
        <v>DA</v>
      </c>
      <c r="S23" s="107"/>
      <c r="T23" s="232">
        <f t="shared" si="1"/>
        <v>0</v>
      </c>
      <c r="U23" s="230"/>
      <c r="V23" s="230"/>
      <c r="W23" s="230"/>
      <c r="X23" s="230"/>
      <c r="Y23" s="230"/>
      <c r="Z23" s="230"/>
      <c r="AA23" s="233"/>
    </row>
    <row r="24" spans="3:27" ht="18.95" customHeight="1">
      <c r="C24" s="226">
        <v>1</v>
      </c>
      <c r="D24" s="227"/>
      <c r="E24" s="227"/>
      <c r="F24" s="228" t="s">
        <v>40</v>
      </c>
      <c r="G24" s="229"/>
      <c r="H24" s="229"/>
      <c r="I24" s="229"/>
      <c r="J24" s="230"/>
      <c r="K24" s="230"/>
      <c r="L24" s="230"/>
      <c r="M24" s="230"/>
      <c r="N24" s="231">
        <v>50</v>
      </c>
      <c r="O24" s="231"/>
      <c r="P24" s="231"/>
      <c r="Q24" s="231"/>
      <c r="R24" s="108" t="str">
        <f>R23</f>
        <v>DA</v>
      </c>
      <c r="S24" s="107"/>
      <c r="T24" s="232">
        <f t="shared" si="1"/>
        <v>50</v>
      </c>
      <c r="U24" s="230"/>
      <c r="V24" s="230"/>
      <c r="W24" s="230"/>
      <c r="X24" s="230"/>
      <c r="Y24" s="230"/>
      <c r="Z24" s="230"/>
      <c r="AA24" s="233"/>
    </row>
    <row r="25" spans="3:27" ht="18.95" customHeight="1">
      <c r="C25" s="226">
        <v>0</v>
      </c>
      <c r="D25" s="227"/>
      <c r="E25" s="227"/>
      <c r="F25" s="228" t="s">
        <v>40</v>
      </c>
      <c r="G25" s="229"/>
      <c r="H25" s="229"/>
      <c r="I25" s="229"/>
      <c r="J25" s="230"/>
      <c r="K25" s="230"/>
      <c r="L25" s="230"/>
      <c r="M25" s="230"/>
      <c r="N25" s="231">
        <v>20</v>
      </c>
      <c r="O25" s="231"/>
      <c r="P25" s="231"/>
      <c r="Q25" s="231"/>
      <c r="R25" s="108" t="str">
        <f t="shared" si="0"/>
        <v>DA</v>
      </c>
      <c r="S25" s="107"/>
      <c r="T25" s="232">
        <f t="shared" si="1"/>
        <v>0</v>
      </c>
      <c r="U25" s="230"/>
      <c r="V25" s="230"/>
      <c r="W25" s="230"/>
      <c r="X25" s="230"/>
      <c r="Y25" s="230"/>
      <c r="Z25" s="230"/>
      <c r="AA25" s="233"/>
    </row>
    <row r="26" spans="3:27" ht="18.95" customHeight="1">
      <c r="C26" s="226">
        <v>0</v>
      </c>
      <c r="D26" s="227"/>
      <c r="E26" s="227"/>
      <c r="F26" s="228" t="s">
        <v>40</v>
      </c>
      <c r="G26" s="229"/>
      <c r="H26" s="229"/>
      <c r="I26" s="229"/>
      <c r="J26" s="230"/>
      <c r="K26" s="230"/>
      <c r="L26" s="230"/>
      <c r="M26" s="230"/>
      <c r="N26" s="231">
        <v>10</v>
      </c>
      <c r="O26" s="231"/>
      <c r="P26" s="231"/>
      <c r="Q26" s="231"/>
      <c r="R26" s="108" t="str">
        <f t="shared" si="0"/>
        <v>DA</v>
      </c>
      <c r="S26" s="107"/>
      <c r="T26" s="232">
        <f t="shared" ref="T26:T33" si="2">C26*N26</f>
        <v>0</v>
      </c>
      <c r="U26" s="230"/>
      <c r="V26" s="230"/>
      <c r="W26" s="230"/>
      <c r="X26" s="230"/>
      <c r="Y26" s="230"/>
      <c r="Z26" s="230"/>
      <c r="AA26" s="233"/>
    </row>
    <row r="27" spans="3:27" ht="18.95" customHeight="1">
      <c r="C27" s="226">
        <v>0</v>
      </c>
      <c r="D27" s="227"/>
      <c r="E27" s="227"/>
      <c r="F27" s="228" t="s">
        <v>40</v>
      </c>
      <c r="G27" s="229"/>
      <c r="H27" s="229"/>
      <c r="I27" s="229"/>
      <c r="J27" s="230"/>
      <c r="K27" s="230"/>
      <c r="L27" s="230"/>
      <c r="M27" s="230"/>
      <c r="N27" s="231">
        <v>5</v>
      </c>
      <c r="O27" s="231"/>
      <c r="P27" s="231"/>
      <c r="Q27" s="231"/>
      <c r="R27" s="108" t="str">
        <f t="shared" si="0"/>
        <v>DA</v>
      </c>
      <c r="S27" s="107"/>
      <c r="T27" s="232">
        <f t="shared" si="2"/>
        <v>0</v>
      </c>
      <c r="U27" s="230"/>
      <c r="V27" s="230"/>
      <c r="W27" s="230"/>
      <c r="X27" s="230"/>
      <c r="Y27" s="230"/>
      <c r="Z27" s="230"/>
      <c r="AA27" s="233"/>
    </row>
    <row r="28" spans="3:27" ht="18.95" customHeight="1">
      <c r="C28" s="226">
        <v>0</v>
      </c>
      <c r="D28" s="227"/>
      <c r="E28" s="227"/>
      <c r="F28" s="228" t="s">
        <v>40</v>
      </c>
      <c r="G28" s="229"/>
      <c r="H28" s="229"/>
      <c r="I28" s="229"/>
      <c r="J28" s="230"/>
      <c r="K28" s="230"/>
      <c r="L28" s="230"/>
      <c r="M28" s="230"/>
      <c r="N28" s="231">
        <v>2</v>
      </c>
      <c r="O28" s="231"/>
      <c r="P28" s="231"/>
      <c r="Q28" s="231"/>
      <c r="R28" s="108" t="str">
        <f t="shared" si="0"/>
        <v>DA</v>
      </c>
      <c r="S28" s="107"/>
      <c r="T28" s="232">
        <f t="shared" si="2"/>
        <v>0</v>
      </c>
      <c r="U28" s="230"/>
      <c r="V28" s="230"/>
      <c r="W28" s="230"/>
      <c r="X28" s="230"/>
      <c r="Y28" s="230"/>
      <c r="Z28" s="230"/>
      <c r="AA28" s="233"/>
    </row>
    <row r="29" spans="3:27" ht="18.95" customHeight="1">
      <c r="C29" s="226">
        <v>0</v>
      </c>
      <c r="D29" s="227"/>
      <c r="E29" s="227"/>
      <c r="F29" s="228" t="s">
        <v>40</v>
      </c>
      <c r="G29" s="229"/>
      <c r="H29" s="229"/>
      <c r="I29" s="229"/>
      <c r="J29" s="230"/>
      <c r="K29" s="230"/>
      <c r="L29" s="230"/>
      <c r="M29" s="230"/>
      <c r="N29" s="231">
        <v>1</v>
      </c>
      <c r="O29" s="231"/>
      <c r="P29" s="231"/>
      <c r="Q29" s="231"/>
      <c r="R29" s="108" t="str">
        <f t="shared" si="0"/>
        <v>DA</v>
      </c>
      <c r="S29" s="107"/>
      <c r="T29" s="232">
        <f t="shared" si="2"/>
        <v>0</v>
      </c>
      <c r="U29" s="230"/>
      <c r="V29" s="230"/>
      <c r="W29" s="230"/>
      <c r="X29" s="230"/>
      <c r="Y29" s="230"/>
      <c r="Z29" s="230"/>
      <c r="AA29" s="233"/>
    </row>
    <row r="30" spans="3:27" ht="18.95" customHeight="1">
      <c r="C30" s="226">
        <v>0</v>
      </c>
      <c r="D30" s="227"/>
      <c r="E30" s="227"/>
      <c r="F30" s="228" t="s">
        <v>40</v>
      </c>
      <c r="G30" s="229"/>
      <c r="H30" s="229"/>
      <c r="I30" s="229"/>
      <c r="J30" s="230"/>
      <c r="K30" s="230"/>
      <c r="L30" s="230"/>
      <c r="M30" s="230"/>
      <c r="N30" s="231">
        <v>0.5</v>
      </c>
      <c r="O30" s="231"/>
      <c r="P30" s="231"/>
      <c r="Q30" s="231"/>
      <c r="R30" s="108" t="str">
        <f t="shared" si="0"/>
        <v>DA</v>
      </c>
      <c r="S30" s="107"/>
      <c r="T30" s="232">
        <f t="shared" si="2"/>
        <v>0</v>
      </c>
      <c r="U30" s="230"/>
      <c r="V30" s="230"/>
      <c r="W30" s="230"/>
      <c r="X30" s="230"/>
      <c r="Y30" s="230"/>
      <c r="Z30" s="230"/>
      <c r="AA30" s="233"/>
    </row>
    <row r="31" spans="3:27" ht="18.95" customHeight="1">
      <c r="C31" s="226">
        <v>0</v>
      </c>
      <c r="D31" s="227"/>
      <c r="E31" s="227"/>
      <c r="F31" s="228" t="s">
        <v>40</v>
      </c>
      <c r="G31" s="229"/>
      <c r="H31" s="229"/>
      <c r="I31" s="229"/>
      <c r="J31" s="230"/>
      <c r="K31" s="230"/>
      <c r="L31" s="230"/>
      <c r="M31" s="230"/>
      <c r="N31" s="231">
        <v>0.2</v>
      </c>
      <c r="O31" s="231"/>
      <c r="P31" s="231"/>
      <c r="Q31" s="231"/>
      <c r="R31" s="108" t="str">
        <f t="shared" si="0"/>
        <v>DA</v>
      </c>
      <c r="S31" s="107"/>
      <c r="T31" s="232">
        <f t="shared" si="2"/>
        <v>0</v>
      </c>
      <c r="U31" s="230"/>
      <c r="V31" s="230"/>
      <c r="W31" s="230"/>
      <c r="X31" s="230"/>
      <c r="Y31" s="230"/>
      <c r="Z31" s="230"/>
      <c r="AA31" s="233"/>
    </row>
    <row r="32" spans="3:27" ht="18.95" customHeight="1">
      <c r="C32" s="226">
        <v>0</v>
      </c>
      <c r="D32" s="227"/>
      <c r="E32" s="227"/>
      <c r="F32" s="228" t="s">
        <v>40</v>
      </c>
      <c r="G32" s="229"/>
      <c r="H32" s="229"/>
      <c r="I32" s="229"/>
      <c r="J32" s="230"/>
      <c r="K32" s="230"/>
      <c r="L32" s="230"/>
      <c r="M32" s="230"/>
      <c r="N32" s="231">
        <v>0.1</v>
      </c>
      <c r="O32" s="231"/>
      <c r="P32" s="231"/>
      <c r="Q32" s="231"/>
      <c r="R32" s="108" t="str">
        <f t="shared" si="0"/>
        <v>DA</v>
      </c>
      <c r="S32" s="107"/>
      <c r="T32" s="232">
        <f t="shared" si="2"/>
        <v>0</v>
      </c>
      <c r="U32" s="230"/>
      <c r="V32" s="230"/>
      <c r="W32" s="230"/>
      <c r="X32" s="230"/>
      <c r="Y32" s="230"/>
      <c r="Z32" s="230"/>
      <c r="AA32" s="233"/>
    </row>
    <row r="33" spans="3:27" ht="18.95" customHeight="1">
      <c r="C33" s="226">
        <v>0</v>
      </c>
      <c r="D33" s="227"/>
      <c r="E33" s="227"/>
      <c r="F33" s="228" t="s">
        <v>40</v>
      </c>
      <c r="G33" s="229"/>
      <c r="H33" s="229"/>
      <c r="I33" s="229"/>
      <c r="J33" s="230"/>
      <c r="K33" s="230"/>
      <c r="L33" s="230"/>
      <c r="M33" s="230"/>
      <c r="N33" s="234">
        <v>0.05</v>
      </c>
      <c r="O33" s="234"/>
      <c r="P33" s="234"/>
      <c r="Q33" s="234"/>
      <c r="R33" s="108" t="str">
        <f t="shared" si="0"/>
        <v>DA</v>
      </c>
      <c r="S33" s="107"/>
      <c r="T33" s="232">
        <f t="shared" si="2"/>
        <v>0</v>
      </c>
      <c r="U33" s="230"/>
      <c r="V33" s="230"/>
      <c r="W33" s="230"/>
      <c r="X33" s="230"/>
      <c r="Y33" s="230"/>
      <c r="Z33" s="230"/>
      <c r="AA33" s="233"/>
    </row>
    <row r="34" spans="3:27" ht="18.95" customHeight="1">
      <c r="C34" s="214"/>
      <c r="D34" s="215"/>
      <c r="E34" s="216"/>
      <c r="F34" s="217" t="s">
        <v>41</v>
      </c>
      <c r="G34" s="218"/>
      <c r="H34" s="218"/>
      <c r="I34" s="218"/>
      <c r="J34" s="218"/>
      <c r="K34" s="218"/>
      <c r="L34" s="218"/>
      <c r="M34" s="218"/>
      <c r="N34" s="218"/>
      <c r="O34" s="218"/>
      <c r="P34" s="218"/>
      <c r="Q34" s="218"/>
      <c r="R34" s="218"/>
      <c r="S34" s="219"/>
      <c r="T34" s="220">
        <f>SUM(T17:T33)</f>
        <v>134250</v>
      </c>
      <c r="U34" s="221"/>
      <c r="V34" s="221"/>
      <c r="W34" s="221"/>
      <c r="X34" s="221"/>
      <c r="Y34" s="221"/>
      <c r="Z34" s="221"/>
      <c r="AA34" s="222"/>
    </row>
    <row r="35" spans="3:27" ht="18.75" customHeight="1">
      <c r="C35" s="160" t="s">
        <v>59</v>
      </c>
      <c r="D35" s="161"/>
      <c r="E35" s="162" t="s">
        <v>60</v>
      </c>
      <c r="F35" s="162"/>
      <c r="G35" s="162"/>
      <c r="H35" s="162"/>
      <c r="I35" s="162"/>
      <c r="J35" s="162"/>
      <c r="K35" s="162"/>
      <c r="L35" s="162"/>
      <c r="M35" s="162"/>
      <c r="N35" s="163" t="s">
        <v>61</v>
      </c>
      <c r="O35" s="163"/>
      <c r="P35" s="163"/>
      <c r="Q35" s="163"/>
      <c r="R35" s="163"/>
      <c r="S35" s="164"/>
      <c r="T35" s="223">
        <v>-3000</v>
      </c>
      <c r="U35" s="224"/>
      <c r="V35" s="224"/>
      <c r="W35" s="224"/>
      <c r="X35" s="224"/>
      <c r="Y35" s="224"/>
      <c r="Z35" s="224"/>
      <c r="AA35" s="225"/>
    </row>
    <row r="36" spans="3:27" ht="18.95" customHeight="1">
      <c r="C36" s="160" t="s">
        <v>63</v>
      </c>
      <c r="D36" s="161"/>
      <c r="E36" s="162" t="s">
        <v>62</v>
      </c>
      <c r="F36" s="162"/>
      <c r="G36" s="162"/>
      <c r="H36" s="162"/>
      <c r="I36" s="162"/>
      <c r="J36" s="162"/>
      <c r="K36" s="162"/>
      <c r="L36" s="162"/>
      <c r="M36" s="162"/>
      <c r="N36" s="163" t="s">
        <v>61</v>
      </c>
      <c r="O36" s="163"/>
      <c r="P36" s="163"/>
      <c r="Q36" s="163"/>
      <c r="R36" s="163"/>
      <c r="S36" s="164"/>
      <c r="T36" s="191">
        <v>-1000</v>
      </c>
      <c r="U36" s="192"/>
      <c r="V36" s="192"/>
      <c r="W36" s="192"/>
      <c r="X36" s="192"/>
      <c r="Y36" s="192"/>
      <c r="Z36" s="192"/>
      <c r="AA36" s="193"/>
    </row>
    <row r="37" spans="3:27" ht="18.95" customHeight="1">
      <c r="C37" s="160" t="s">
        <v>58</v>
      </c>
      <c r="D37" s="161"/>
      <c r="E37" s="162" t="s">
        <v>65</v>
      </c>
      <c r="F37" s="162"/>
      <c r="G37" s="162"/>
      <c r="H37" s="162"/>
      <c r="I37" s="162"/>
      <c r="J37" s="162"/>
      <c r="K37" s="162"/>
      <c r="L37" s="162"/>
      <c r="M37" s="162"/>
      <c r="N37" s="163" t="s">
        <v>61</v>
      </c>
      <c r="O37" s="163"/>
      <c r="P37" s="163"/>
      <c r="Q37" s="163"/>
      <c r="R37" s="163"/>
      <c r="S37" s="164"/>
      <c r="T37" s="191">
        <v>-500</v>
      </c>
      <c r="U37" s="192"/>
      <c r="V37" s="192"/>
      <c r="W37" s="192"/>
      <c r="X37" s="192"/>
      <c r="Y37" s="192"/>
      <c r="Z37" s="192"/>
      <c r="AA37" s="193"/>
    </row>
    <row r="38" spans="3:27" ht="18.95" customHeight="1">
      <c r="C38" s="194" t="s">
        <v>64</v>
      </c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6"/>
      <c r="T38" s="197">
        <f>T35+T36+T37</f>
        <v>-4500</v>
      </c>
      <c r="U38" s="198"/>
      <c r="V38" s="198"/>
      <c r="W38" s="198"/>
      <c r="X38" s="198"/>
      <c r="Y38" s="198"/>
      <c r="Z38" s="198"/>
      <c r="AA38" s="199"/>
    </row>
    <row r="39" spans="3:27" ht="18.95" customHeight="1">
      <c r="C39" s="200"/>
      <c r="D39" s="201"/>
      <c r="E39" s="201"/>
      <c r="F39" s="175" t="s">
        <v>42</v>
      </c>
      <c r="G39" s="176"/>
      <c r="H39" s="176"/>
      <c r="I39" s="176"/>
      <c r="J39" s="176"/>
      <c r="K39" s="176"/>
      <c r="L39" s="176"/>
      <c r="M39" s="176"/>
      <c r="N39" s="176"/>
      <c r="O39" s="176"/>
      <c r="P39" s="176"/>
      <c r="Q39" s="176"/>
      <c r="R39" s="176"/>
      <c r="S39" s="204"/>
      <c r="T39" s="208">
        <f>T34+T38</f>
        <v>129750</v>
      </c>
      <c r="U39" s="209"/>
      <c r="V39" s="209"/>
      <c r="W39" s="209"/>
      <c r="X39" s="209"/>
      <c r="Y39" s="209"/>
      <c r="Z39" s="209"/>
      <c r="AA39" s="210"/>
    </row>
    <row r="40" spans="3:27" ht="18.95" customHeight="1">
      <c r="C40" s="202"/>
      <c r="D40" s="203"/>
      <c r="E40" s="203"/>
      <c r="F40" s="205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7"/>
      <c r="T40" s="211"/>
      <c r="U40" s="212"/>
      <c r="V40" s="212"/>
      <c r="W40" s="212"/>
      <c r="X40" s="212"/>
      <c r="Y40" s="212"/>
      <c r="Z40" s="212"/>
      <c r="AA40" s="213"/>
    </row>
    <row r="41" spans="3:27" ht="18.95" customHeight="1">
      <c r="C41" s="171"/>
      <c r="D41" s="172"/>
      <c r="E41" s="172"/>
      <c r="F41" s="175" t="s">
        <v>43</v>
      </c>
      <c r="G41" s="176"/>
      <c r="H41" s="176"/>
      <c r="I41" s="176"/>
      <c r="J41" s="176"/>
      <c r="K41" s="179" t="s">
        <v>44</v>
      </c>
      <c r="L41" s="180"/>
      <c r="M41" s="180"/>
      <c r="N41" s="180"/>
      <c r="O41" s="180"/>
      <c r="P41" s="180"/>
      <c r="Q41" s="180"/>
      <c r="R41" s="180"/>
      <c r="S41" s="181"/>
      <c r="T41" s="182">
        <f>IF(T39&gt;M13,T39-M13,0)</f>
        <v>0</v>
      </c>
      <c r="U41" s="183"/>
      <c r="V41" s="183"/>
      <c r="W41" s="183"/>
      <c r="X41" s="183"/>
      <c r="Y41" s="183"/>
      <c r="Z41" s="183"/>
      <c r="AA41" s="184"/>
    </row>
    <row r="42" spans="3:27" ht="18.95" customHeight="1" thickBot="1">
      <c r="C42" s="173"/>
      <c r="D42" s="174"/>
      <c r="E42" s="174"/>
      <c r="F42" s="177"/>
      <c r="G42" s="178"/>
      <c r="H42" s="178"/>
      <c r="I42" s="178"/>
      <c r="J42" s="178"/>
      <c r="K42" s="185" t="s">
        <v>45</v>
      </c>
      <c r="L42" s="186"/>
      <c r="M42" s="186"/>
      <c r="N42" s="186"/>
      <c r="O42" s="186"/>
      <c r="P42" s="186"/>
      <c r="Q42" s="186"/>
      <c r="R42" s="186"/>
      <c r="S42" s="187"/>
      <c r="T42" s="188">
        <f>IF(T39&lt;M13,M13-T39,0)</f>
        <v>4502.1499999999942</v>
      </c>
      <c r="U42" s="189"/>
      <c r="V42" s="189"/>
      <c r="W42" s="189"/>
      <c r="X42" s="189"/>
      <c r="Y42" s="189"/>
      <c r="Z42" s="189"/>
      <c r="AA42" s="190"/>
    </row>
    <row r="43" spans="3:27" ht="15" customHeight="1" thickTop="1">
      <c r="C43" s="109" t="s">
        <v>67</v>
      </c>
      <c r="I43" s="153"/>
      <c r="J43" s="153"/>
      <c r="K43" s="153"/>
      <c r="L43" s="153"/>
    </row>
    <row r="44" spans="3:27" ht="15" customHeight="1">
      <c r="C44" s="110" t="s">
        <v>68</v>
      </c>
      <c r="D44" s="111"/>
      <c r="E44" s="111"/>
      <c r="F44" s="111"/>
      <c r="G44" s="111"/>
      <c r="H44" s="112"/>
      <c r="I44" s="154">
        <v>4500</v>
      </c>
      <c r="J44" s="155"/>
      <c r="K44" s="155"/>
      <c r="L44" s="156"/>
    </row>
    <row r="45" spans="3:27" ht="15" customHeight="1">
      <c r="C45" s="110" t="s">
        <v>69</v>
      </c>
      <c r="D45" s="111"/>
      <c r="E45" s="111"/>
      <c r="F45" s="111"/>
      <c r="G45" s="111"/>
      <c r="H45" s="112"/>
      <c r="I45" s="154">
        <v>2.15</v>
      </c>
      <c r="J45" s="155"/>
      <c r="K45" s="155"/>
      <c r="L45" s="156"/>
    </row>
    <row r="46" spans="3:27" ht="15" customHeight="1">
      <c r="C46" s="110" t="s">
        <v>70</v>
      </c>
      <c r="D46" s="111"/>
      <c r="E46" s="111"/>
      <c r="F46" s="111"/>
      <c r="G46" s="111"/>
      <c r="H46" s="112"/>
      <c r="I46" s="154">
        <f>V17</f>
        <v>0</v>
      </c>
      <c r="J46" s="155"/>
      <c r="K46" s="155"/>
      <c r="L46" s="156"/>
    </row>
    <row r="47" spans="3:27" ht="7.5" customHeight="1"/>
    <row r="48" spans="3:27" ht="18.95" customHeight="1">
      <c r="C48" s="113" t="s">
        <v>46</v>
      </c>
      <c r="J48" s="113"/>
      <c r="K48" s="113" t="s">
        <v>47</v>
      </c>
      <c r="U48" s="113" t="s">
        <v>48</v>
      </c>
    </row>
    <row r="49" ht="18.95" customHeight="1"/>
    <row r="50" ht="18.95" customHeight="1"/>
    <row r="51" ht="18.95" customHeight="1"/>
    <row r="52" ht="18.95" customHeight="1"/>
    <row r="53" ht="18.95" customHeight="1"/>
    <row r="54" ht="18.95" customHeight="1"/>
  </sheetData>
  <sheetProtection password="A9AB" sheet="1" selectLockedCells="1"/>
  <mergeCells count="143">
    <mergeCell ref="C9:G9"/>
    <mergeCell ref="H9:J9"/>
    <mergeCell ref="K9:P9"/>
    <mergeCell ref="Q9:R9"/>
    <mergeCell ref="C2:H2"/>
    <mergeCell ref="C10:J10"/>
    <mergeCell ref="K10:P10"/>
    <mergeCell ref="Q10:R10"/>
    <mergeCell ref="C3:H3"/>
    <mergeCell ref="C4:H4"/>
    <mergeCell ref="T16:AA16"/>
    <mergeCell ref="C17:E17"/>
    <mergeCell ref="F17:I17"/>
    <mergeCell ref="J17:M17"/>
    <mergeCell ref="N17:Q17"/>
    <mergeCell ref="T17:AA17"/>
    <mergeCell ref="C11:J11"/>
    <mergeCell ref="K11:P11"/>
    <mergeCell ref="Q11:R11"/>
    <mergeCell ref="C13:L13"/>
    <mergeCell ref="M13:R13"/>
    <mergeCell ref="C16:E16"/>
    <mergeCell ref="F16:S16"/>
    <mergeCell ref="C14:L14"/>
    <mergeCell ref="C18:E18"/>
    <mergeCell ref="F18:I18"/>
    <mergeCell ref="J18:M18"/>
    <mergeCell ref="N18:Q18"/>
    <mergeCell ref="T18:AA18"/>
    <mergeCell ref="C19:E19"/>
    <mergeCell ref="F19:I19"/>
    <mergeCell ref="J19:M19"/>
    <mergeCell ref="N19:Q19"/>
    <mergeCell ref="T19:AA19"/>
    <mergeCell ref="C20:E20"/>
    <mergeCell ref="F20:I20"/>
    <mergeCell ref="J20:M20"/>
    <mergeCell ref="N20:Q20"/>
    <mergeCell ref="T20:AA20"/>
    <mergeCell ref="C21:E21"/>
    <mergeCell ref="F21:I21"/>
    <mergeCell ref="J21:M21"/>
    <mergeCell ref="N21:Q21"/>
    <mergeCell ref="T21:AA21"/>
    <mergeCell ref="C22:E22"/>
    <mergeCell ref="F22:I22"/>
    <mergeCell ref="J22:M22"/>
    <mergeCell ref="N22:Q22"/>
    <mergeCell ref="T22:AA22"/>
    <mergeCell ref="C23:E23"/>
    <mergeCell ref="F23:I23"/>
    <mergeCell ref="J23:M23"/>
    <mergeCell ref="N23:Q23"/>
    <mergeCell ref="T23:AA23"/>
    <mergeCell ref="C24:E24"/>
    <mergeCell ref="F24:I24"/>
    <mergeCell ref="J24:M24"/>
    <mergeCell ref="N24:Q24"/>
    <mergeCell ref="T24:AA24"/>
    <mergeCell ref="C25:E25"/>
    <mergeCell ref="F25:I25"/>
    <mergeCell ref="J25:M25"/>
    <mergeCell ref="N25:Q25"/>
    <mergeCell ref="T25:AA25"/>
    <mergeCell ref="C26:E26"/>
    <mergeCell ref="F26:I26"/>
    <mergeCell ref="J26:M26"/>
    <mergeCell ref="N26:Q26"/>
    <mergeCell ref="T26:AA26"/>
    <mergeCell ref="C27:E27"/>
    <mergeCell ref="F27:I27"/>
    <mergeCell ref="J27:M27"/>
    <mergeCell ref="N27:Q27"/>
    <mergeCell ref="T27:AA27"/>
    <mergeCell ref="C28:E28"/>
    <mergeCell ref="F28:I28"/>
    <mergeCell ref="J28:M28"/>
    <mergeCell ref="N28:Q28"/>
    <mergeCell ref="T28:AA28"/>
    <mergeCell ref="C29:E29"/>
    <mergeCell ref="F29:I29"/>
    <mergeCell ref="J29:M29"/>
    <mergeCell ref="N29:Q29"/>
    <mergeCell ref="T29:AA29"/>
    <mergeCell ref="T33:AA33"/>
    <mergeCell ref="C30:E30"/>
    <mergeCell ref="F30:I30"/>
    <mergeCell ref="J30:M30"/>
    <mergeCell ref="N30:Q30"/>
    <mergeCell ref="T30:AA30"/>
    <mergeCell ref="C31:E31"/>
    <mergeCell ref="F31:I31"/>
    <mergeCell ref="J31:M31"/>
    <mergeCell ref="N31:Q31"/>
    <mergeCell ref="T31:AA31"/>
    <mergeCell ref="I2:T2"/>
    <mergeCell ref="I3:T3"/>
    <mergeCell ref="I4:T4"/>
    <mergeCell ref="G7:N7"/>
    <mergeCell ref="O7:V7"/>
    <mergeCell ref="F6:W6"/>
    <mergeCell ref="C41:E42"/>
    <mergeCell ref="F41:J42"/>
    <mergeCell ref="K41:S41"/>
    <mergeCell ref="T41:AA41"/>
    <mergeCell ref="K42:S42"/>
    <mergeCell ref="T42:AA42"/>
    <mergeCell ref="T37:AA37"/>
    <mergeCell ref="C38:S38"/>
    <mergeCell ref="T38:AA38"/>
    <mergeCell ref="C39:E40"/>
    <mergeCell ref="F39:S40"/>
    <mergeCell ref="T39:AA40"/>
    <mergeCell ref="C37:D37"/>
    <mergeCell ref="E37:M37"/>
    <mergeCell ref="N37:S37"/>
    <mergeCell ref="C34:E34"/>
    <mergeCell ref="F34:S34"/>
    <mergeCell ref="T34:AA34"/>
    <mergeCell ref="I43:L43"/>
    <mergeCell ref="I44:L44"/>
    <mergeCell ref="I45:L45"/>
    <mergeCell ref="I46:L46"/>
    <mergeCell ref="M14:R14"/>
    <mergeCell ref="V14:AA14"/>
    <mergeCell ref="C35:D35"/>
    <mergeCell ref="E35:M35"/>
    <mergeCell ref="N35:S35"/>
    <mergeCell ref="T14:U14"/>
    <mergeCell ref="T35:AA35"/>
    <mergeCell ref="T36:AA36"/>
    <mergeCell ref="C36:D36"/>
    <mergeCell ref="E36:M36"/>
    <mergeCell ref="N36:S36"/>
    <mergeCell ref="C32:E32"/>
    <mergeCell ref="F32:I32"/>
    <mergeCell ref="J32:M32"/>
    <mergeCell ref="N32:Q32"/>
    <mergeCell ref="T32:AA32"/>
    <mergeCell ref="C33:E33"/>
    <mergeCell ref="F33:I33"/>
    <mergeCell ref="J33:M33"/>
    <mergeCell ref="N33:Q33"/>
  </mergeCells>
  <pageMargins left="0" right="0" top="0" bottom="0" header="0" footer="0"/>
  <pageSetup paperSize="9" scale="9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base-d</vt:lpstr>
      <vt:lpstr>Mouvements caisse</vt:lpstr>
      <vt:lpstr>pv-caisse</vt:lpstr>
      <vt:lpstr>'base-d'!Fériés</vt:lpstr>
      <vt:lpstr>tablemois</vt:lpstr>
      <vt:lpstr>'Mouvements caisse'!Zone_d_impression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/>
  <dcterms:created xsi:type="dcterms:W3CDTF">2006-02-27T17:26:20Z</dcterms:created>
  <dcterms:modified xsi:type="dcterms:W3CDTF">2018-07-21T20:09:13Z</dcterms:modified>
</cp:coreProperties>
</file>