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showSheetTabs="0" xWindow="480" yWindow="300" windowWidth="18495" windowHeight="11700"/>
  </bookViews>
  <sheets>
    <sheet name="Feuil1" sheetId="1" r:id="rId1"/>
    <sheet name="Feuil2" sheetId="2" r:id="rId2"/>
    <sheet name="Feuil3" sheetId="3" r:id="rId3"/>
  </sheets>
  <calcPr calcId="125725"/>
  <fileRecoveryPr repairLoad="1"/>
</workbook>
</file>

<file path=xl/calcChain.xml><?xml version="1.0" encoding="utf-8"?>
<calcChain xmlns="http://schemas.openxmlformats.org/spreadsheetml/2006/main">
  <c r="H31" i="2"/>
  <c r="H24"/>
  <c r="H17"/>
  <c r="H10"/>
  <c r="J8"/>
  <c r="J9" s="1"/>
  <c r="J11" s="1"/>
  <c r="G29" s="1"/>
  <c r="H30" s="1"/>
  <c r="G15"/>
  <c r="H16" s="1"/>
  <c r="G8"/>
  <c r="B30"/>
  <c r="B29"/>
  <c r="B23"/>
  <c r="B22"/>
  <c r="B16"/>
  <c r="B15"/>
  <c r="H9"/>
  <c r="B9"/>
  <c r="B8"/>
  <c r="G10"/>
  <c r="J12" l="1"/>
  <c r="G22" s="1"/>
  <c r="G31"/>
  <c r="G17"/>
  <c r="G24" l="1"/>
  <c r="H23"/>
</calcChain>
</file>

<file path=xl/sharedStrings.xml><?xml version="1.0" encoding="utf-8"?>
<sst xmlns="http://schemas.openxmlformats.org/spreadsheetml/2006/main" count="45" uniqueCount="23">
  <si>
    <t>Date</t>
  </si>
  <si>
    <t>Compte</t>
  </si>
  <si>
    <t>Libellé</t>
  </si>
  <si>
    <t>Débit</t>
  </si>
  <si>
    <t>Crédit</t>
  </si>
  <si>
    <t>600000</t>
  </si>
  <si>
    <t xml:space="preserve"> Achats de marchandises vendues</t>
  </si>
  <si>
    <t>401000</t>
  </si>
  <si>
    <t xml:space="preserve">  Fournisseurs de stocks et services</t>
  </si>
  <si>
    <t>TOTAL:</t>
  </si>
  <si>
    <t xml:space="preserve">  AC  Journal auxiliaire des achats </t>
  </si>
  <si>
    <t xml:space="preserve">  VT  JournaL auxiliaire des ventes</t>
  </si>
  <si>
    <t xml:space="preserve">  OD  Journal auxiliaire des opérations diverses  </t>
  </si>
  <si>
    <t>la base de calcul comme c'est stipulé par l'article 219 du CITDA</t>
  </si>
  <si>
    <t>411000</t>
  </si>
  <si>
    <t>700000</t>
  </si>
  <si>
    <t xml:space="preserve"> Clients</t>
  </si>
  <si>
    <t xml:space="preserve">  Ventes de marchandises</t>
  </si>
  <si>
    <t>445710</t>
  </si>
  <si>
    <t xml:space="preserve">   TVA collectée sur Ventes</t>
  </si>
  <si>
    <t>autres impôts et taxes</t>
  </si>
  <si>
    <t>64210</t>
  </si>
  <si>
    <t>Taxe sur l’activité professionnelle</t>
  </si>
</sst>
</file>

<file path=xl/styles.xml><?xml version="1.0" encoding="utf-8"?>
<styleSheet xmlns="http://schemas.openxmlformats.org/spreadsheetml/2006/main">
  <numFmts count="3">
    <numFmt numFmtId="43" formatCode="_-* #,##0.00\ _€_-;\-* #,##0.00\ _€_-;_-* &quot;-&quot;??\ _€_-;_-@_-"/>
    <numFmt numFmtId="164" formatCode="&quot;dd&quot;\-&quot;MM&quot;"/>
    <numFmt numFmtId="165" formatCode="d/m/yy;@"/>
  </numFmts>
  <fonts count="8">
    <font>
      <sz val="11"/>
      <color theme="1"/>
      <name val="Calibri"/>
      <family val="2"/>
      <scheme val="minor"/>
    </font>
    <font>
      <sz val="11"/>
      <color theme="1"/>
      <name val="Calibri"/>
      <family val="2"/>
      <scheme val="minor"/>
    </font>
    <font>
      <b/>
      <sz val="9"/>
      <color rgb="FF000000"/>
      <name val="Andalus"/>
      <family val="1"/>
    </font>
    <font>
      <sz val="8"/>
      <color rgb="FF000000"/>
      <name val="Andalus"/>
      <family val="1"/>
    </font>
    <font>
      <sz val="11"/>
      <color theme="1"/>
      <name val="Andalus"/>
      <family val="1"/>
    </font>
    <font>
      <sz val="10"/>
      <color theme="1"/>
      <name val="Andalus"/>
      <family val="1"/>
    </font>
    <font>
      <sz val="11"/>
      <color rgb="FFC00000"/>
      <name val="Andalus"/>
      <family val="1"/>
    </font>
    <font>
      <b/>
      <sz val="8"/>
      <color rgb="FFC00000"/>
      <name val="Andalus"/>
      <family val="1"/>
    </font>
  </fonts>
  <fills count="4">
    <fill>
      <patternFill patternType="none"/>
    </fill>
    <fill>
      <patternFill patternType="gray125"/>
    </fill>
    <fill>
      <patternFill patternType="solid">
        <fgColor rgb="FFDBDBDB"/>
      </patternFill>
    </fill>
    <fill>
      <patternFill patternType="solid">
        <fgColor rgb="FFD2D2D2"/>
      </patternFill>
    </fill>
  </fills>
  <borders count="17">
    <border>
      <left/>
      <right/>
      <top/>
      <bottom/>
      <diagonal/>
    </border>
    <border>
      <left style="medium">
        <color indexed="64"/>
      </left>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style="thin">
        <color rgb="FF000000"/>
      </bottom>
      <diagonal/>
    </border>
    <border>
      <left style="thin">
        <color rgb="FF000000"/>
      </left>
      <right/>
      <top/>
      <bottom style="thin">
        <color rgb="FF000000"/>
      </bottom>
      <diagonal/>
    </border>
    <border>
      <left style="thin">
        <color rgb="FF000000"/>
      </left>
      <right style="medium">
        <color indexed="64"/>
      </right>
      <top/>
      <bottom style="thin">
        <color rgb="FF000000"/>
      </bottom>
      <diagonal/>
    </border>
    <border>
      <left style="medium">
        <color indexed="64"/>
      </left>
      <right/>
      <top/>
      <bottom style="medium">
        <color indexed="64"/>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164" fontId="2" fillId="2" borderId="1" xfId="0" applyNumberFormat="1" applyFont="1" applyFill="1" applyBorder="1" applyAlignment="1">
      <alignment horizontal="center" vertical="center" wrapText="1" readingOrder="1"/>
    </xf>
    <xf numFmtId="0" fontId="2" fillId="3" borderId="2" xfId="0" applyNumberFormat="1" applyFont="1" applyFill="1" applyBorder="1" applyAlignment="1">
      <alignment horizontal="center" vertical="center" wrapText="1" readingOrder="1"/>
    </xf>
    <xf numFmtId="4" fontId="2" fillId="3" borderId="2" xfId="0" applyNumberFormat="1" applyFont="1" applyFill="1" applyBorder="1" applyAlignment="1">
      <alignment horizontal="center" vertical="center" wrapText="1" readingOrder="1"/>
    </xf>
    <xf numFmtId="4" fontId="2" fillId="3" borderId="3" xfId="0" applyNumberFormat="1" applyFont="1" applyFill="1" applyBorder="1" applyAlignment="1">
      <alignment horizontal="center" vertical="center" wrapText="1" readingOrder="1"/>
    </xf>
    <xf numFmtId="4" fontId="3" fillId="0" borderId="6" xfId="0" applyNumberFormat="1" applyFont="1" applyBorder="1" applyAlignment="1">
      <alignment horizontal="right" vertical="center" wrapText="1" readingOrder="1"/>
    </xf>
    <xf numFmtId="4" fontId="3" fillId="0" borderId="5" xfId="0" applyNumberFormat="1" applyFont="1" applyBorder="1" applyAlignment="1">
      <alignment horizontal="right" vertical="center" wrapText="1" readingOrder="1"/>
    </xf>
    <xf numFmtId="4" fontId="2" fillId="2" borderId="8" xfId="0" applyNumberFormat="1" applyFont="1" applyFill="1" applyBorder="1" applyAlignment="1">
      <alignment horizontal="right" vertical="center" wrapText="1" readingOrder="1"/>
    </xf>
    <xf numFmtId="4" fontId="2" fillId="2" borderId="9" xfId="0" applyNumberFormat="1" applyFont="1" applyFill="1" applyBorder="1" applyAlignment="1">
      <alignment horizontal="right" vertical="center" wrapText="1" readingOrder="1"/>
    </xf>
    <xf numFmtId="165" fontId="3" fillId="0" borderId="4" xfId="0" applyNumberFormat="1" applyFont="1" applyBorder="1" applyAlignment="1">
      <alignment horizontal="center" vertical="center" wrapText="1" readingOrder="1"/>
    </xf>
    <xf numFmtId="0" fontId="4" fillId="0" borderId="0" xfId="0" applyFont="1"/>
    <xf numFmtId="0" fontId="0" fillId="0" borderId="0" xfId="0" applyBorder="1" applyAlignment="1"/>
    <xf numFmtId="4" fontId="4" fillId="0" borderId="0" xfId="0" applyNumberFormat="1" applyFont="1"/>
    <xf numFmtId="43" fontId="4" fillId="0" borderId="0" xfId="1" applyFont="1"/>
    <xf numFmtId="43" fontId="4" fillId="0" borderId="0" xfId="0" applyNumberFormat="1" applyFont="1"/>
    <xf numFmtId="9" fontId="4" fillId="0" borderId="0" xfId="0" applyNumberFormat="1" applyFont="1"/>
    <xf numFmtId="9" fontId="0" fillId="0" borderId="0" xfId="0" applyNumberFormat="1"/>
    <xf numFmtId="9" fontId="0" fillId="0" borderId="0" xfId="0" applyNumberFormat="1" applyAlignment="1" applyProtection="1">
      <alignment horizontal="center" vertical="center"/>
      <protection locked="0"/>
    </xf>
    <xf numFmtId="49" fontId="7" fillId="0" borderId="5" xfId="0" applyNumberFormat="1" applyFont="1" applyBorder="1" applyAlignment="1">
      <alignment horizontal="center" vertical="center" wrapText="1" readingOrder="1"/>
    </xf>
    <xf numFmtId="4" fontId="7" fillId="0" borderId="5" xfId="0" applyNumberFormat="1" applyFont="1" applyBorder="1" applyAlignment="1">
      <alignment horizontal="right" vertical="center" wrapText="1" readingOrder="1"/>
    </xf>
    <xf numFmtId="4" fontId="7" fillId="0" borderId="6" xfId="0" applyNumberFormat="1" applyFont="1" applyBorder="1" applyAlignment="1">
      <alignment horizontal="right" vertical="center" wrapText="1" readingOrder="1"/>
    </xf>
    <xf numFmtId="43" fontId="4" fillId="0" borderId="0" xfId="1" applyFont="1" applyBorder="1" applyAlignment="1" applyProtection="1">
      <alignment horizontal="center" vertical="center"/>
      <protection locked="0"/>
    </xf>
    <xf numFmtId="49" fontId="3" fillId="0" borderId="14" xfId="0" applyNumberFormat="1" applyFont="1" applyBorder="1" applyAlignment="1">
      <alignment horizontal="center" vertical="center" wrapText="1" readingOrder="1"/>
    </xf>
    <xf numFmtId="49" fontId="3" fillId="0" borderId="15" xfId="0" applyNumberFormat="1" applyFont="1" applyBorder="1" applyAlignment="1">
      <alignment horizontal="center" vertical="center" wrapText="1" readingOrder="1"/>
    </xf>
    <xf numFmtId="49" fontId="3" fillId="0" borderId="16" xfId="0" applyNumberFormat="1" applyFont="1" applyBorder="1" applyAlignment="1">
      <alignment horizontal="center" vertical="center" wrapText="1" readingOrder="1"/>
    </xf>
    <xf numFmtId="0" fontId="2" fillId="2" borderId="7" xfId="0" applyNumberFormat="1" applyFont="1" applyFill="1" applyBorder="1" applyAlignment="1">
      <alignment horizontal="right" vertical="center" wrapText="1" readingOrder="1"/>
    </xf>
    <xf numFmtId="0" fontId="2" fillId="2" borderId="8" xfId="0" applyNumberFormat="1" applyFont="1" applyFill="1" applyBorder="1" applyAlignment="1">
      <alignment horizontal="right" vertical="center" wrapText="1" readingOrder="1"/>
    </xf>
    <xf numFmtId="0" fontId="6" fillId="0" borderId="13" xfId="0" applyFont="1" applyBorder="1" applyAlignment="1">
      <alignment horizontal="center"/>
    </xf>
    <xf numFmtId="49" fontId="3" fillId="0" borderId="5" xfId="0" applyNumberFormat="1" applyFont="1" applyBorder="1" applyAlignment="1">
      <alignment horizontal="left" vertical="center" wrapText="1" readingOrder="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2" fillId="3" borderId="2" xfId="0" applyNumberFormat="1" applyFont="1" applyFill="1" applyBorder="1" applyAlignment="1">
      <alignment horizontal="center" vertical="center" wrapText="1" readingOrder="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cellXfs>
  <cellStyles count="2">
    <cellStyle name="Milliers"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Feuil2!A1"/><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hyperlink" Target="#Feuil1!A1"/></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41</xdr:row>
      <xdr:rowOff>123826</xdr:rowOff>
    </xdr:from>
    <xdr:to>
      <xdr:col>14</xdr:col>
      <xdr:colOff>57149</xdr:colOff>
      <xdr:row>44</xdr:row>
      <xdr:rowOff>161925</xdr:rowOff>
    </xdr:to>
    <xdr:pic>
      <xdr:nvPicPr>
        <xdr:cNvPr id="15" name="Image 14" descr="251098857_121403940312609_2636850009683627634_n.jpg"/>
        <xdr:cNvPicPr>
          <a:picLocks noChangeAspect="1"/>
        </xdr:cNvPicPr>
      </xdr:nvPicPr>
      <xdr:blipFill>
        <a:blip xmlns:r="http://schemas.openxmlformats.org/officeDocument/2006/relationships" r:embed="rId1" cstate="print"/>
        <a:stretch>
          <a:fillRect/>
        </a:stretch>
      </xdr:blipFill>
      <xdr:spPr>
        <a:xfrm>
          <a:off x="1143000" y="8162926"/>
          <a:ext cx="4248149" cy="609599"/>
        </a:xfrm>
        <a:prstGeom prst="rect">
          <a:avLst/>
        </a:prstGeom>
      </xdr:spPr>
    </xdr:pic>
    <xdr:clientData/>
  </xdr:twoCellAnchor>
  <xdr:twoCellAnchor>
    <xdr:from>
      <xdr:col>0</xdr:col>
      <xdr:colOff>38099</xdr:colOff>
      <xdr:row>4</xdr:row>
      <xdr:rowOff>0</xdr:rowOff>
    </xdr:from>
    <xdr:to>
      <xdr:col>16</xdr:col>
      <xdr:colOff>371474</xdr:colOff>
      <xdr:row>33</xdr:row>
      <xdr:rowOff>161925</xdr:rowOff>
    </xdr:to>
    <xdr:sp macro="" textlink="">
      <xdr:nvSpPr>
        <xdr:cNvPr id="2" name="Rectangle 1"/>
        <xdr:cNvSpPr/>
      </xdr:nvSpPr>
      <xdr:spPr>
        <a:xfrm>
          <a:off x="38099" y="762000"/>
          <a:ext cx="6429375" cy="5686425"/>
        </a:xfrm>
        <a:prstGeom prst="rect">
          <a:avLst/>
        </a:prstGeom>
        <a:ln>
          <a:solidFill>
            <a:schemeClr val="accent5">
              <a:shade val="95000"/>
              <a:satMod val="105000"/>
              <a:alpha val="52000"/>
            </a:schemeClr>
          </a:solidFill>
        </a:ln>
      </xdr:spPr>
      <xdr:style>
        <a:lnRef idx="1">
          <a:schemeClr val="accent5"/>
        </a:lnRef>
        <a:fillRef idx="2">
          <a:schemeClr val="accent5"/>
        </a:fillRef>
        <a:effectRef idx="1">
          <a:schemeClr val="accent5"/>
        </a:effectRef>
        <a:fontRef idx="minor">
          <a:schemeClr val="dk1"/>
        </a:fontRef>
      </xdr:style>
      <xdr:txBody>
        <a:bodyPr vertOverflow="clip" rtlCol="0" anchor="t"/>
        <a:lstStyle/>
        <a:p>
          <a:pPr algn="ctr"/>
          <a:r>
            <a:rPr lang="fr-FR" sz="1100" b="1" u="dbl" baseline="0" smtClean="0">
              <a:solidFill>
                <a:srgbClr val="FF0000"/>
              </a:solidFill>
              <a:latin typeface="Andalus" pitchFamily="18" charset="-78"/>
              <a:ea typeface="+mn-ea"/>
              <a:cs typeface="Andalus" pitchFamily="18" charset="-78"/>
            </a:rPr>
            <a:t>Le commerce de la vente de biens d’occasions et assimilés </a:t>
          </a:r>
        </a:p>
        <a:p>
          <a:r>
            <a:rPr lang="fr-FR" sz="1100" b="1" baseline="0" smtClean="0">
              <a:solidFill>
                <a:srgbClr val="002060"/>
              </a:solidFill>
              <a:latin typeface="Andalus" pitchFamily="18" charset="-78"/>
              <a:ea typeface="+mn-ea"/>
              <a:cs typeface="Andalus" pitchFamily="18" charset="-78"/>
            </a:rPr>
            <a:t>Cette activité de ventes ou de livraison de biens meubles et assimilés, dont la taxe est imposée sur la marge, a été créée par l’article 36 de la loi de finance 2017 et introduite par le biais de l’article 83 bis dans le code des taxes sur le chiffre d’affaire. Pour prétendre à cette imposition sur la marge. Les commerçants revendeurs doivent réunir, telles qu’énoncées par l’article 83 bis du CTCA, certaines obligations sur l’origine des biens acquis qui sont conditionnées à ce que leurs achats doivent provenir : *De particuliers. *d'assujettis exerçant une activité exonérée sans droit à déduction. *D'Utilisateurs assujettis cédant des biens exclus du droit à déduction à des non assujettis exécrant une activité hors champ d’application de la taxe sur la valeur ajoutée . * de commerçants de biens d’occasion imposés selon le régime de la marge. En dehors de ces conditions le commerçant de biens d’occasion sera imposé au régime fiscal de droit commun L’article 31 de la LF 2015 modifiant les dispositions de l’article 15 du CTCA promulgue que le calcul de la TVA sur la marge se détermine entre le prix de vente TTC et le prix d’achat (facturé à l’assujetti revendeur). La LF 2017 en son article 11, modifiant et complétant l’article 217 du CITDA, stipule que le régime de la marge entre dans le champ d’application de La taxe sur l’activité professionnelle (TAP). La loi de finance 2017 dans le même article 11, modifiant et complétant l’article 219 du CITDA, formule que la base du calcul de cette TAP est constituée par la différence, ramenée en hors taxe, entre le prix de vente du bien TTC et le prix d’achat. A noter aussi que ces revendeurs de biens d’occasions soumis au régime de la taxation de la marge ne peuvent déduire fiscalement cette TAP. Autre particularité du régime de la taxation à la marge, « Les charges et frais engagés pour la remise en état par l'assujetti-revendeur lors de l'acquisition des biens d'occasion ne sont pas inclus dans le prix d'achat et ne peuvent venir en déduction de la base d’imposition ». Ceci concerne tout ce qui a trait à la partie fiscale du régime de la taxation à la marge. </a:t>
          </a:r>
        </a:p>
        <a:p>
          <a:r>
            <a:rPr lang="fr-FR" sz="1100" b="1" baseline="0" smtClean="0">
              <a:solidFill>
                <a:srgbClr val="002060"/>
              </a:solidFill>
              <a:latin typeface="Andalus" pitchFamily="18" charset="-78"/>
              <a:ea typeface="+mn-ea"/>
              <a:cs typeface="Andalus" pitchFamily="18" charset="-78"/>
            </a:rPr>
            <a:t>Quant à la partie se rapportant à la comptabilisation des opérations de ventes de biens d’occasions qui sont imposés au régime fiscal de la taxation à la marge ,les enregistrements comptables ,pour le cas général posé ,se font comme Suits : 1/ La comptabilisation par le négociant des achats et des ventes relative au régime de la marge : A noter cette remarque, les biens d’occasion cédés par l’assujetti utilisateur, non redevable de la tva, doivent avoir été déjà utilisés. </a:t>
          </a:r>
          <a:endParaRPr lang="fr-FR" sz="1100">
            <a:solidFill>
              <a:srgbClr val="002060"/>
            </a:solidFill>
            <a:latin typeface="Andalus" pitchFamily="18" charset="-78"/>
            <a:cs typeface="Andalus" pitchFamily="18" charset="-78"/>
          </a:endParaRPr>
        </a:p>
      </xdr:txBody>
    </xdr:sp>
    <xdr:clientData/>
  </xdr:twoCellAnchor>
  <xdr:twoCellAnchor>
    <xdr:from>
      <xdr:col>3</xdr:col>
      <xdr:colOff>19050</xdr:colOff>
      <xdr:row>35</xdr:row>
      <xdr:rowOff>161926</xdr:rowOff>
    </xdr:from>
    <xdr:to>
      <xdr:col>6</xdr:col>
      <xdr:colOff>371475</xdr:colOff>
      <xdr:row>37</xdr:row>
      <xdr:rowOff>28576</xdr:rowOff>
    </xdr:to>
    <xdr:sp macro="" textlink="">
      <xdr:nvSpPr>
        <xdr:cNvPr id="3" name="Pentagone 2"/>
        <xdr:cNvSpPr/>
      </xdr:nvSpPr>
      <xdr:spPr>
        <a:xfrm>
          <a:off x="1162050" y="6829426"/>
          <a:ext cx="1495425" cy="304800"/>
        </a:xfrm>
        <a:prstGeom prst="homePlate">
          <a:avLst/>
        </a:prstGeom>
      </xdr:spPr>
      <xdr:style>
        <a:lnRef idx="2">
          <a:schemeClr val="accent2"/>
        </a:lnRef>
        <a:fillRef idx="1">
          <a:schemeClr val="lt1"/>
        </a:fillRef>
        <a:effectRef idx="0">
          <a:schemeClr val="accent2"/>
        </a:effectRef>
        <a:fontRef idx="minor">
          <a:schemeClr val="dk1"/>
        </a:fontRef>
      </xdr:style>
      <xdr:txBody>
        <a:bodyPr vertOverflow="clip" rtlCol="0" anchor="ctr"/>
        <a:lstStyle/>
        <a:p>
          <a:pPr algn="ctr"/>
          <a:r>
            <a:rPr lang="fr-FR" sz="1100" b="1" baseline="0" smtClean="0">
              <a:solidFill>
                <a:schemeClr val="dk1"/>
              </a:solidFill>
              <a:latin typeface="+mn-lt"/>
              <a:ea typeface="+mn-ea"/>
              <a:cs typeface="+mn-cs"/>
            </a:rPr>
            <a:t>Achats </a:t>
          </a:r>
          <a:endParaRPr lang="fr-FR" sz="1100"/>
        </a:p>
      </xdr:txBody>
    </xdr:sp>
    <xdr:clientData/>
  </xdr:twoCellAnchor>
  <xdr:twoCellAnchor>
    <xdr:from>
      <xdr:col>3</xdr:col>
      <xdr:colOff>9525</xdr:colOff>
      <xdr:row>38</xdr:row>
      <xdr:rowOff>0</xdr:rowOff>
    </xdr:from>
    <xdr:to>
      <xdr:col>6</xdr:col>
      <xdr:colOff>342899</xdr:colOff>
      <xdr:row>39</xdr:row>
      <xdr:rowOff>28575</xdr:rowOff>
    </xdr:to>
    <xdr:sp macro="" textlink="">
      <xdr:nvSpPr>
        <xdr:cNvPr id="4" name="Pentagone 3"/>
        <xdr:cNvSpPr/>
      </xdr:nvSpPr>
      <xdr:spPr>
        <a:xfrm>
          <a:off x="1152525" y="7305675"/>
          <a:ext cx="1476374" cy="276225"/>
        </a:xfrm>
        <a:prstGeom prst="homePlate">
          <a:avLst/>
        </a:prstGeom>
      </xdr:spPr>
      <xdr:style>
        <a:lnRef idx="2">
          <a:schemeClr val="accent3"/>
        </a:lnRef>
        <a:fillRef idx="1">
          <a:schemeClr val="lt1"/>
        </a:fillRef>
        <a:effectRef idx="0">
          <a:schemeClr val="accent3"/>
        </a:effectRef>
        <a:fontRef idx="minor">
          <a:schemeClr val="dk1"/>
        </a:fontRef>
      </xdr:style>
      <xdr:txBody>
        <a:bodyPr vertOverflow="clip" rtlCol="0" anchor="ctr"/>
        <a:lstStyle/>
        <a:p>
          <a:pPr algn="ctr"/>
          <a:r>
            <a:rPr lang="fr-FR" sz="1100" b="1" baseline="0" smtClean="0">
              <a:solidFill>
                <a:schemeClr val="dk1"/>
              </a:solidFill>
              <a:latin typeface="+mn-lt"/>
              <a:ea typeface="+mn-ea"/>
              <a:cs typeface="+mn-cs"/>
            </a:rPr>
            <a:t>ventes </a:t>
          </a:r>
          <a:endParaRPr lang="fr-FR" sz="1100"/>
        </a:p>
      </xdr:txBody>
    </xdr:sp>
    <xdr:clientData/>
  </xdr:twoCellAnchor>
  <xdr:twoCellAnchor>
    <xdr:from>
      <xdr:col>3</xdr:col>
      <xdr:colOff>0</xdr:colOff>
      <xdr:row>40</xdr:row>
      <xdr:rowOff>0</xdr:rowOff>
    </xdr:from>
    <xdr:to>
      <xdr:col>8</xdr:col>
      <xdr:colOff>352425</xdr:colOff>
      <xdr:row>41</xdr:row>
      <xdr:rowOff>47625</xdr:rowOff>
    </xdr:to>
    <xdr:sp macro="" textlink="">
      <xdr:nvSpPr>
        <xdr:cNvPr id="5" name="Pentagone 4"/>
        <xdr:cNvSpPr/>
      </xdr:nvSpPr>
      <xdr:spPr>
        <a:xfrm>
          <a:off x="1143000" y="7791450"/>
          <a:ext cx="2257425" cy="295275"/>
        </a:xfrm>
        <a:prstGeom prst="homePlate">
          <a:avLst/>
        </a:prstGeom>
      </xdr:spPr>
      <xdr:style>
        <a:lnRef idx="2">
          <a:schemeClr val="accent5"/>
        </a:lnRef>
        <a:fillRef idx="1">
          <a:schemeClr val="lt1"/>
        </a:fillRef>
        <a:effectRef idx="0">
          <a:schemeClr val="accent5"/>
        </a:effectRef>
        <a:fontRef idx="minor">
          <a:schemeClr val="dk1"/>
        </a:fontRef>
      </xdr:style>
      <xdr:txBody>
        <a:bodyPr vertOverflow="clip" rtlCol="0" anchor="ctr"/>
        <a:lstStyle/>
        <a:p>
          <a:pPr algn="l"/>
          <a:r>
            <a:rPr lang="fr-FR" sz="1100" b="1">
              <a:latin typeface="Andalus" pitchFamily="18" charset="-78"/>
              <a:cs typeface="Andalus" pitchFamily="18" charset="-78"/>
            </a:rPr>
            <a:t>Taxe sur l’activité professionnelle</a:t>
          </a:r>
        </a:p>
      </xdr:txBody>
    </xdr:sp>
    <xdr:clientData/>
  </xdr:twoCellAnchor>
  <xdr:twoCellAnchor>
    <xdr:from>
      <xdr:col>0</xdr:col>
      <xdr:colOff>0</xdr:colOff>
      <xdr:row>44</xdr:row>
      <xdr:rowOff>142876</xdr:rowOff>
    </xdr:from>
    <xdr:to>
      <xdr:col>16</xdr:col>
      <xdr:colOff>285750</xdr:colOff>
      <xdr:row>52</xdr:row>
      <xdr:rowOff>9526</xdr:rowOff>
    </xdr:to>
    <xdr:sp macro="" textlink="">
      <xdr:nvSpPr>
        <xdr:cNvPr id="7" name="Rectangle 6"/>
        <xdr:cNvSpPr/>
      </xdr:nvSpPr>
      <xdr:spPr>
        <a:xfrm>
          <a:off x="0" y="8753476"/>
          <a:ext cx="6381750" cy="1390650"/>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rtlCol="0" anchor="t"/>
        <a:lstStyle/>
        <a:p>
          <a:pPr algn="ctr"/>
          <a:r>
            <a:rPr lang="fr-FR" sz="1100" b="1" u="dbl" baseline="0" smtClean="0">
              <a:solidFill>
                <a:srgbClr val="FF0000"/>
              </a:solidFill>
              <a:latin typeface="Andalus" pitchFamily="18" charset="-78"/>
              <a:cs typeface="Andalus" pitchFamily="18" charset="-78"/>
            </a:rPr>
            <a:t>Préambule </a:t>
          </a:r>
        </a:p>
        <a:p>
          <a:pPr algn="l"/>
          <a:r>
            <a:rPr lang="fr-FR" sz="1100" b="1" baseline="0" smtClean="0">
              <a:solidFill>
                <a:schemeClr val="dk1"/>
              </a:solidFill>
              <a:latin typeface="Andalus" pitchFamily="18" charset="-78"/>
              <a:ea typeface="+mn-ea"/>
              <a:cs typeface="Andalus" pitchFamily="18" charset="-78"/>
            </a:rPr>
            <a:t>Depuis la promulgation de ce nouveau régime fiscal, inhérent aux Opérations de ventes de biens d’occasion, il faut dire que ce sujet était si peu abordé dans les débats, pour ne pas dire du tout, par nos amis comptables, aussi nous avons décidés de traiter sur le double pan comptable et fiscal. </a:t>
          </a:r>
        </a:p>
        <a:p>
          <a:pPr algn="l"/>
          <a:r>
            <a:rPr lang="fr-FR" sz="1100" b="1" baseline="0" smtClean="0">
              <a:solidFill>
                <a:schemeClr val="dk1"/>
              </a:solidFill>
              <a:latin typeface="+mn-lt"/>
              <a:ea typeface="+mn-ea"/>
              <a:cs typeface="+mn-cs"/>
            </a:rPr>
            <a:t>En premier nous essayerons de lever le voile sur le volet fiscal que nous ferons suivre par ensuite par l’étude du volet comptable. </a:t>
          </a:r>
          <a:endParaRPr lang="fr-FR" sz="1100" u="sng">
            <a:latin typeface="Andalus" pitchFamily="18" charset="-78"/>
            <a:cs typeface="Andalus" pitchFamily="18" charset="-78"/>
          </a:endParaRPr>
        </a:p>
      </xdr:txBody>
    </xdr:sp>
    <xdr:clientData/>
  </xdr:twoCellAnchor>
  <xdr:twoCellAnchor editAs="oneCell">
    <xdr:from>
      <xdr:col>0</xdr:col>
      <xdr:colOff>0</xdr:colOff>
      <xdr:row>0</xdr:row>
      <xdr:rowOff>0</xdr:rowOff>
    </xdr:from>
    <xdr:to>
      <xdr:col>5</xdr:col>
      <xdr:colOff>123825</xdr:colOff>
      <xdr:row>4</xdr:row>
      <xdr:rowOff>66675</xdr:rowOff>
    </xdr:to>
    <xdr:pic>
      <xdr:nvPicPr>
        <xdr:cNvPr id="10" name="Image 9" descr="74231771_962622220788568_4475183956236435456_n.jpg"/>
        <xdr:cNvPicPr>
          <a:picLocks noChangeAspect="1"/>
        </xdr:cNvPicPr>
      </xdr:nvPicPr>
      <xdr:blipFill>
        <a:blip xmlns:r="http://schemas.openxmlformats.org/officeDocument/2006/relationships" r:embed="rId2" cstate="print"/>
        <a:stretch>
          <a:fillRect/>
        </a:stretch>
      </xdr:blipFill>
      <xdr:spPr>
        <a:xfrm>
          <a:off x="0" y="0"/>
          <a:ext cx="2028825" cy="828675"/>
        </a:xfrm>
        <a:prstGeom prst="rect">
          <a:avLst/>
        </a:prstGeom>
        <a:ln>
          <a:noFill/>
        </a:ln>
        <a:effectLst>
          <a:softEdge rad="112500"/>
        </a:effectLst>
      </xdr:spPr>
    </xdr:pic>
    <xdr:clientData/>
  </xdr:twoCellAnchor>
  <xdr:twoCellAnchor>
    <xdr:from>
      <xdr:col>10</xdr:col>
      <xdr:colOff>219075</xdr:colOff>
      <xdr:row>37</xdr:row>
      <xdr:rowOff>142875</xdr:rowOff>
    </xdr:from>
    <xdr:to>
      <xdr:col>13</xdr:col>
      <xdr:colOff>152399</xdr:colOff>
      <xdr:row>39</xdr:row>
      <xdr:rowOff>133351</xdr:rowOff>
    </xdr:to>
    <xdr:sp macro="" textlink="">
      <xdr:nvSpPr>
        <xdr:cNvPr id="12" name="Rectangle 11">
          <a:hlinkClick xmlns:r="http://schemas.openxmlformats.org/officeDocument/2006/relationships" r:id="rId3"/>
        </xdr:cNvPr>
        <xdr:cNvSpPr/>
      </xdr:nvSpPr>
      <xdr:spPr>
        <a:xfrm>
          <a:off x="4029075" y="7248525"/>
          <a:ext cx="1076324" cy="428626"/>
        </a:xfrm>
        <a:prstGeom prst="wedgeRectCallout">
          <a:avLst/>
        </a:prstGeom>
      </xdr:spPr>
      <xdr:style>
        <a:lnRef idx="2">
          <a:schemeClr val="accent2"/>
        </a:lnRef>
        <a:fillRef idx="1">
          <a:schemeClr val="lt1"/>
        </a:fillRef>
        <a:effectRef idx="0">
          <a:schemeClr val="accent2"/>
        </a:effectRef>
        <a:fontRef idx="minor">
          <a:schemeClr val="dk1"/>
        </a:fontRef>
      </xdr:style>
      <xdr:txBody>
        <a:bodyPr vertOverflow="clip" rtlCol="0" anchor="ctr"/>
        <a:lstStyle/>
        <a:p>
          <a:pPr algn="l"/>
          <a:r>
            <a:rPr lang="fr-FR" sz="1000" b="1" baseline="0" smtClean="0">
              <a:solidFill>
                <a:schemeClr val="dk1"/>
              </a:solidFill>
              <a:latin typeface="+mn-lt"/>
              <a:ea typeface="+mn-ea"/>
              <a:cs typeface="+mn-cs"/>
            </a:rPr>
            <a:t>Comptabilisation </a:t>
          </a:r>
          <a:endParaRPr lang="fr-FR" sz="1000"/>
        </a:p>
      </xdr:txBody>
    </xdr:sp>
    <xdr:clientData/>
  </xdr:twoCellAnchor>
  <xdr:twoCellAnchor>
    <xdr:from>
      <xdr:col>5</xdr:col>
      <xdr:colOff>285749</xdr:colOff>
      <xdr:row>0</xdr:row>
      <xdr:rowOff>0</xdr:rowOff>
    </xdr:from>
    <xdr:to>
      <xdr:col>15</xdr:col>
      <xdr:colOff>352424</xdr:colOff>
      <xdr:row>3</xdr:row>
      <xdr:rowOff>133350</xdr:rowOff>
    </xdr:to>
    <xdr:sp macro="" textlink="">
      <xdr:nvSpPr>
        <xdr:cNvPr id="13" name="Rectangle 12"/>
        <xdr:cNvSpPr/>
      </xdr:nvSpPr>
      <xdr:spPr>
        <a:xfrm>
          <a:off x="2190749" y="0"/>
          <a:ext cx="3876675" cy="70485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rtlCol="0" anchor="t"/>
        <a:lstStyle/>
        <a:p>
          <a:pPr algn="ctr"/>
          <a:r>
            <a:rPr lang="fr-FR" sz="1100">
              <a:latin typeface="Andalus" pitchFamily="18" charset="-78"/>
              <a:cs typeface="Andalus" pitchFamily="18" charset="-78"/>
            </a:rPr>
            <a:t>Convertire PDF  en fichier Excel "Hamouda Madjid"</a:t>
          </a:r>
          <a:endParaRPr lang="fr-FR" sz="1100" baseline="0" smtClean="0">
            <a:solidFill>
              <a:schemeClr val="dk1"/>
            </a:solidFill>
            <a:latin typeface="+mn-lt"/>
            <a:ea typeface="+mn-ea"/>
            <a:cs typeface="+mn-cs"/>
          </a:endParaRPr>
        </a:p>
        <a:p>
          <a:pPr algn="ctr"/>
          <a:r>
            <a:rPr lang="fr-FR" sz="1100" baseline="0" smtClean="0">
              <a:solidFill>
                <a:schemeClr val="dk1"/>
              </a:solidFill>
              <a:latin typeface="+mn-lt"/>
              <a:ea typeface="+mn-ea"/>
              <a:cs typeface="+mn-cs"/>
            </a:rPr>
            <a:t> Traitement comptable et fiscal relatif </a:t>
          </a:r>
        </a:p>
        <a:p>
          <a:pPr algn="ctr"/>
          <a:r>
            <a:rPr lang="fr-FR" sz="1100" b="0" baseline="0" smtClean="0">
              <a:solidFill>
                <a:schemeClr val="dk1"/>
              </a:solidFill>
              <a:latin typeface="+mn-lt"/>
              <a:ea typeface="+mn-ea"/>
              <a:cs typeface="+mn-cs"/>
            </a:rPr>
            <a:t>Au commerce de la vente de biens d’occasions et assimilés </a:t>
          </a:r>
          <a:endParaRPr lang="fr-FR" sz="1100" b="0">
            <a:latin typeface="Andalus" pitchFamily="18" charset="-78"/>
            <a:cs typeface="Andalus" pitchFamily="18" charset="-78"/>
          </a:endParaRPr>
        </a:p>
      </xdr:txBody>
    </xdr:sp>
    <xdr:clientData/>
  </xdr:twoCellAnchor>
  <xdr:twoCellAnchor editAs="oneCell">
    <xdr:from>
      <xdr:col>0</xdr:col>
      <xdr:colOff>19050</xdr:colOff>
      <xdr:row>34</xdr:row>
      <xdr:rowOff>95251</xdr:rowOff>
    </xdr:from>
    <xdr:to>
      <xdr:col>2</xdr:col>
      <xdr:colOff>352425</xdr:colOff>
      <xdr:row>37</xdr:row>
      <xdr:rowOff>85725</xdr:rowOff>
    </xdr:to>
    <xdr:pic>
      <xdr:nvPicPr>
        <xdr:cNvPr id="14" name="Image 13" descr="223239638_1209517386140037_5879254972504359792_n.jpg"/>
        <xdr:cNvPicPr>
          <a:picLocks noChangeAspect="1"/>
        </xdr:cNvPicPr>
      </xdr:nvPicPr>
      <xdr:blipFill>
        <a:blip xmlns:r="http://schemas.openxmlformats.org/officeDocument/2006/relationships" r:embed="rId4" cstate="print"/>
        <a:stretch>
          <a:fillRect/>
        </a:stretch>
      </xdr:blipFill>
      <xdr:spPr>
        <a:xfrm>
          <a:off x="19050" y="6572251"/>
          <a:ext cx="1095375" cy="619124"/>
        </a:xfrm>
        <a:prstGeom prst="rect">
          <a:avLst/>
        </a:prstGeom>
      </xdr:spPr>
    </xdr:pic>
    <xdr:clientData/>
  </xdr:twoCellAnchor>
  <xdr:twoCellAnchor>
    <xdr:from>
      <xdr:col>9</xdr:col>
      <xdr:colOff>266700</xdr:colOff>
      <xdr:row>35</xdr:row>
      <xdr:rowOff>190499</xdr:rowOff>
    </xdr:from>
    <xdr:to>
      <xdr:col>10</xdr:col>
      <xdr:colOff>184023</xdr:colOff>
      <xdr:row>40</xdr:row>
      <xdr:rowOff>219074</xdr:rowOff>
    </xdr:to>
    <xdr:sp macro="" textlink="">
      <xdr:nvSpPr>
        <xdr:cNvPr id="16" name="Accolade fermante 15"/>
        <xdr:cNvSpPr/>
      </xdr:nvSpPr>
      <xdr:spPr>
        <a:xfrm>
          <a:off x="3695700" y="6857999"/>
          <a:ext cx="298323" cy="11525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fr-FR" sz="1100"/>
        </a:p>
      </xdr:txBody>
    </xdr:sp>
    <xdr:clientData/>
  </xdr:twoCellAnchor>
  <xdr:twoCellAnchor>
    <xdr:from>
      <xdr:col>1</xdr:col>
      <xdr:colOff>55570</xdr:colOff>
      <xdr:row>37</xdr:row>
      <xdr:rowOff>119751</xdr:rowOff>
    </xdr:from>
    <xdr:to>
      <xdr:col>2</xdr:col>
      <xdr:colOff>99098</xdr:colOff>
      <xdr:row>44</xdr:row>
      <xdr:rowOff>68450</xdr:rowOff>
    </xdr:to>
    <xdr:sp macro="" textlink="">
      <xdr:nvSpPr>
        <xdr:cNvPr id="17" name="Vague 16"/>
        <xdr:cNvSpPr/>
      </xdr:nvSpPr>
      <xdr:spPr>
        <a:xfrm rot="17460643">
          <a:off x="-77991" y="7739962"/>
          <a:ext cx="1453649" cy="424528"/>
        </a:xfrm>
        <a:prstGeom prst="wave">
          <a:avLst>
            <a:gd name="adj1" fmla="val 12500"/>
            <a:gd name="adj2" fmla="val 84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fr-FR" sz="1000"/>
            <a:t>mois38200@gmail,com</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19051</xdr:colOff>
      <xdr:row>0</xdr:row>
      <xdr:rowOff>47627</xdr:rowOff>
    </xdr:from>
    <xdr:to>
      <xdr:col>8</xdr:col>
      <xdr:colOff>381000</xdr:colOff>
      <xdr:row>3</xdr:row>
      <xdr:rowOff>85725</xdr:rowOff>
    </xdr:to>
    <xdr:sp macro="" textlink="">
      <xdr:nvSpPr>
        <xdr:cNvPr id="2" name="Organigramme : Alternative 1"/>
        <xdr:cNvSpPr/>
      </xdr:nvSpPr>
      <xdr:spPr>
        <a:xfrm>
          <a:off x="19051" y="47627"/>
          <a:ext cx="6324599" cy="838198"/>
        </a:xfrm>
        <a:prstGeom prst="flowChartAlternateProcess">
          <a:avLst/>
        </a:prstGeom>
        <a:ln/>
      </xdr:spPr>
      <xdr:style>
        <a:lnRef idx="2">
          <a:schemeClr val="accent1"/>
        </a:lnRef>
        <a:fillRef idx="1">
          <a:schemeClr val="lt1"/>
        </a:fillRef>
        <a:effectRef idx="0">
          <a:schemeClr val="accent1"/>
        </a:effectRef>
        <a:fontRef idx="minor">
          <a:schemeClr val="dk1"/>
        </a:fontRef>
      </xdr:style>
      <xdr:txBody>
        <a:bodyPr vertOverflow="clip" rtlCol="0" anchor="t"/>
        <a:lstStyle/>
        <a:p>
          <a:pPr algn="l"/>
          <a:r>
            <a:rPr lang="fr-FR" sz="1100" b="1" baseline="0" smtClean="0">
              <a:solidFill>
                <a:srgbClr val="FF0000"/>
              </a:solidFill>
              <a:latin typeface="Andalus" pitchFamily="18" charset="-78"/>
              <a:ea typeface="+mn-ea"/>
              <a:cs typeface="Andalus" pitchFamily="18" charset="-78"/>
            </a:rPr>
            <a:t>N.B : </a:t>
          </a:r>
          <a:r>
            <a:rPr lang="fr-FR" sz="1100" b="1" baseline="0" smtClean="0">
              <a:solidFill>
                <a:srgbClr val="7030A0"/>
              </a:solidFill>
              <a:latin typeface="Andalus" pitchFamily="18" charset="-78"/>
              <a:ea typeface="+mn-ea"/>
              <a:cs typeface="Andalus" pitchFamily="18" charset="-78"/>
            </a:rPr>
            <a:t>la tva sur la marge sus mentionnée ne doit aucunement être portée sur la facture de vente. </a:t>
          </a:r>
        </a:p>
        <a:p>
          <a:pPr algn="l"/>
          <a:r>
            <a:rPr lang="fr-FR" sz="1100" b="1" baseline="0" smtClean="0">
              <a:solidFill>
                <a:srgbClr val="7030A0"/>
              </a:solidFill>
              <a:latin typeface="Andalus" pitchFamily="18" charset="-78"/>
              <a:ea typeface="+mn-ea"/>
              <a:cs typeface="Andalus" pitchFamily="18" charset="-78"/>
            </a:rPr>
            <a:t>2/La comptabilisations par le négociant des achats et des ventes imposées au régime du droit commun. Les enregistrements se font suivant les principes et règles comptables habituels qui sont préconisés par le SCF. </a:t>
          </a:r>
          <a:endParaRPr lang="fr-FR" sz="1100">
            <a:solidFill>
              <a:srgbClr val="7030A0"/>
            </a:solidFill>
            <a:latin typeface="Andalus" pitchFamily="18" charset="-78"/>
            <a:cs typeface="Andalus" pitchFamily="18" charset="-78"/>
          </a:endParaRPr>
        </a:p>
      </xdr:txBody>
    </xdr:sp>
    <xdr:clientData/>
  </xdr:twoCellAnchor>
  <xdr:twoCellAnchor editAs="oneCell">
    <xdr:from>
      <xdr:col>9</xdr:col>
      <xdr:colOff>1</xdr:colOff>
      <xdr:row>0</xdr:row>
      <xdr:rowOff>1</xdr:rowOff>
    </xdr:from>
    <xdr:to>
      <xdr:col>11</xdr:col>
      <xdr:colOff>19051</xdr:colOff>
      <xdr:row>2</xdr:row>
      <xdr:rowOff>47625</xdr:rowOff>
    </xdr:to>
    <xdr:pic>
      <xdr:nvPicPr>
        <xdr:cNvPr id="4" name="Image 3" descr="images (2).jpg">
          <a:hlinkClick xmlns:r="http://schemas.openxmlformats.org/officeDocument/2006/relationships" r:id="rId1"/>
        </xdr:cNvPr>
        <xdr:cNvPicPr>
          <a:picLocks noChangeAspect="1"/>
        </xdr:cNvPicPr>
      </xdr:nvPicPr>
      <xdr:blipFill>
        <a:blip xmlns:r="http://schemas.openxmlformats.org/officeDocument/2006/relationships" r:embed="rId2" cstate="print"/>
        <a:stretch>
          <a:fillRect/>
        </a:stretch>
      </xdr:blipFill>
      <xdr:spPr>
        <a:xfrm>
          <a:off x="6381751" y="1"/>
          <a:ext cx="781050" cy="581024"/>
        </a:xfrm>
        <a:prstGeom prst="ellipse">
          <a:avLst/>
        </a:prstGeom>
        <a:ln>
          <a:noFill/>
        </a:ln>
        <a:effectLst>
          <a:softEdge rad="112500"/>
        </a:effec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H2:S41"/>
  <sheetViews>
    <sheetView showGridLines="0" showRowColHeaders="0" tabSelected="1" view="pageBreakPreview" zoomScaleNormal="100" zoomScaleSheetLayoutView="100" workbookViewId="0"/>
  </sheetViews>
  <sheetFormatPr baseColWidth="10" defaultColWidth="5.7109375" defaultRowHeight="15"/>
  <cols>
    <col min="19" max="19" width="0" hidden="1" customWidth="1"/>
  </cols>
  <sheetData>
    <row r="2" spans="19:19">
      <c r="S2" s="16">
        <v>0.01</v>
      </c>
    </row>
    <row r="3" spans="19:19">
      <c r="S3" s="16">
        <v>0.02</v>
      </c>
    </row>
    <row r="4" spans="19:19">
      <c r="S4" s="16">
        <v>0.03</v>
      </c>
    </row>
    <row r="37" spans="8:10" ht="20.100000000000001" customHeight="1">
      <c r="H37" s="21">
        <v>120000</v>
      </c>
      <c r="I37" s="21"/>
      <c r="J37" s="21"/>
    </row>
    <row r="39" spans="8:10" ht="20.100000000000001" customHeight="1">
      <c r="H39" s="21">
        <v>150000</v>
      </c>
      <c r="I39" s="21"/>
      <c r="J39" s="21"/>
    </row>
    <row r="40" spans="8:10" ht="20.100000000000001" customHeight="1">
      <c r="H40" s="11"/>
      <c r="I40" s="11"/>
      <c r="J40" s="11"/>
    </row>
    <row r="41" spans="8:10" ht="20.100000000000001" customHeight="1">
      <c r="J41" s="17">
        <v>0.02</v>
      </c>
    </row>
  </sheetData>
  <sheetProtection password="C7AA" sheet="1" objects="1" scenarios="1"/>
  <mergeCells count="2">
    <mergeCell ref="H37:J37"/>
    <mergeCell ref="H39:J39"/>
  </mergeCells>
  <dataValidations count="1">
    <dataValidation type="list" allowBlank="1" showInputMessage="1" showErrorMessage="1" sqref="J41">
      <formula1>$S$2:$S$5</formula1>
    </dataValidation>
  </dataValidations>
  <pageMargins left="0.24" right="0.23" top="0.36" bottom="0.28000000000000003"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B4:J32"/>
  <sheetViews>
    <sheetView showGridLines="0" showRowColHeaders="0" view="pageBreakPreview" zoomScaleNormal="100" zoomScaleSheetLayoutView="100" workbookViewId="0"/>
  </sheetViews>
  <sheetFormatPr baseColWidth="10" defaultRowHeight="21"/>
  <cols>
    <col min="1" max="1" width="5.140625" style="10" customWidth="1"/>
    <col min="2" max="2" width="8.28515625" style="10" customWidth="1"/>
    <col min="3" max="3" width="12.140625" style="10" customWidth="1"/>
    <col min="4" max="5" width="11.42578125" style="10"/>
    <col min="6" max="6" width="13.28515625" style="10" customWidth="1"/>
    <col min="7" max="7" width="12.42578125" style="10" customWidth="1"/>
    <col min="8" max="8" width="15.28515625" style="10" customWidth="1"/>
    <col min="9" max="9" width="6.28515625" style="10" customWidth="1"/>
    <col min="10" max="10" width="12.5703125" style="10" hidden="1" customWidth="1"/>
    <col min="11" max="16384" width="11.42578125" style="10"/>
  </cols>
  <sheetData>
    <row r="4" spans="2:10" ht="21.75" thickBot="1"/>
    <row r="5" spans="2:10" ht="21.75" thickBot="1">
      <c r="D5" s="33" t="s">
        <v>10</v>
      </c>
      <c r="E5" s="34"/>
      <c r="F5" s="35"/>
    </row>
    <row r="6" spans="2:10" ht="21.75" thickBot="1"/>
    <row r="7" spans="2:10">
      <c r="B7" s="1" t="s">
        <v>0</v>
      </c>
      <c r="C7" s="2" t="s">
        <v>1</v>
      </c>
      <c r="D7" s="32" t="s">
        <v>2</v>
      </c>
      <c r="E7" s="32"/>
      <c r="F7" s="32"/>
      <c r="G7" s="3" t="s">
        <v>3</v>
      </c>
      <c r="H7" s="4" t="s">
        <v>4</v>
      </c>
    </row>
    <row r="8" spans="2:10">
      <c r="B8" s="9">
        <f ca="1">TODAY()</f>
        <v>44534</v>
      </c>
      <c r="C8" s="18" t="s">
        <v>5</v>
      </c>
      <c r="D8" s="28" t="s">
        <v>6</v>
      </c>
      <c r="E8" s="28"/>
      <c r="F8" s="28"/>
      <c r="G8" s="19">
        <f>Feuil1!H37</f>
        <v>120000</v>
      </c>
      <c r="H8" s="5"/>
      <c r="J8" s="12">
        <f>G15</f>
        <v>150000</v>
      </c>
    </row>
    <row r="9" spans="2:10">
      <c r="B9" s="9">
        <f ca="1">TODAY()</f>
        <v>44534</v>
      </c>
      <c r="C9" s="18" t="s">
        <v>7</v>
      </c>
      <c r="D9" s="22" t="s">
        <v>8</v>
      </c>
      <c r="E9" s="23"/>
      <c r="F9" s="24"/>
      <c r="G9" s="6"/>
      <c r="H9" s="20">
        <f>G8</f>
        <v>120000</v>
      </c>
      <c r="J9" s="12">
        <f>J8-G8</f>
        <v>30000</v>
      </c>
    </row>
    <row r="10" spans="2:10" ht="21.75" thickBot="1">
      <c r="B10" s="25" t="s">
        <v>9</v>
      </c>
      <c r="C10" s="26"/>
      <c r="D10" s="26"/>
      <c r="E10" s="26"/>
      <c r="F10" s="26"/>
      <c r="G10" s="7">
        <f>SUM(G8)</f>
        <v>120000</v>
      </c>
      <c r="H10" s="8">
        <f>SUM(H9)</f>
        <v>120000</v>
      </c>
      <c r="J10" s="10">
        <v>1.19</v>
      </c>
    </row>
    <row r="11" spans="2:10" ht="21.75" thickBot="1">
      <c r="J11" s="13">
        <f>J9/J10</f>
        <v>25210.084033613446</v>
      </c>
    </row>
    <row r="12" spans="2:10" ht="21.75" thickBot="1">
      <c r="D12" s="33" t="s">
        <v>11</v>
      </c>
      <c r="E12" s="34"/>
      <c r="F12" s="35"/>
      <c r="J12" s="14">
        <f>J9-J11</f>
        <v>4789.9159663865539</v>
      </c>
    </row>
    <row r="13" spans="2:10" ht="21.75" thickBot="1">
      <c r="J13" s="15">
        <v>0.02</v>
      </c>
    </row>
    <row r="14" spans="2:10">
      <c r="B14" s="1" t="s">
        <v>0</v>
      </c>
      <c r="C14" s="2" t="s">
        <v>1</v>
      </c>
      <c r="D14" s="32" t="s">
        <v>2</v>
      </c>
      <c r="E14" s="32"/>
      <c r="F14" s="32"/>
      <c r="G14" s="3" t="s">
        <v>3</v>
      </c>
      <c r="H14" s="4" t="s">
        <v>4</v>
      </c>
    </row>
    <row r="15" spans="2:10">
      <c r="B15" s="9">
        <f ca="1">TODAY()</f>
        <v>44534</v>
      </c>
      <c r="C15" s="18" t="s">
        <v>14</v>
      </c>
      <c r="D15" s="28" t="s">
        <v>16</v>
      </c>
      <c r="E15" s="28"/>
      <c r="F15" s="28"/>
      <c r="G15" s="19">
        <f>Feuil1!H39</f>
        <v>150000</v>
      </c>
      <c r="H15" s="5"/>
    </row>
    <row r="16" spans="2:10">
      <c r="B16" s="9">
        <f ca="1">TODAY()</f>
        <v>44534</v>
      </c>
      <c r="C16" s="18" t="s">
        <v>15</v>
      </c>
      <c r="D16" s="22" t="s">
        <v>17</v>
      </c>
      <c r="E16" s="23"/>
      <c r="F16" s="24"/>
      <c r="G16" s="6"/>
      <c r="H16" s="20">
        <f>G15</f>
        <v>150000</v>
      </c>
    </row>
    <row r="17" spans="2:8" ht="21.75" thickBot="1">
      <c r="B17" s="25" t="s">
        <v>9</v>
      </c>
      <c r="C17" s="26"/>
      <c r="D17" s="26"/>
      <c r="E17" s="26"/>
      <c r="F17" s="26"/>
      <c r="G17" s="7">
        <f>SUM(G15)</f>
        <v>150000</v>
      </c>
      <c r="H17" s="8">
        <f>SUM(H16)</f>
        <v>150000</v>
      </c>
    </row>
    <row r="18" spans="2:8" ht="21.75" thickBot="1"/>
    <row r="19" spans="2:8" ht="21.75" thickBot="1">
      <c r="D19" s="29" t="s">
        <v>12</v>
      </c>
      <c r="E19" s="30"/>
      <c r="F19" s="31"/>
    </row>
    <row r="20" spans="2:8" ht="21.75" thickBot="1"/>
    <row r="21" spans="2:8">
      <c r="B21" s="1" t="s">
        <v>0</v>
      </c>
      <c r="C21" s="2" t="s">
        <v>1</v>
      </c>
      <c r="D21" s="32" t="s">
        <v>2</v>
      </c>
      <c r="E21" s="32"/>
      <c r="F21" s="32"/>
      <c r="G21" s="3" t="s">
        <v>3</v>
      </c>
      <c r="H21" s="4" t="s">
        <v>4</v>
      </c>
    </row>
    <row r="22" spans="2:8">
      <c r="B22" s="9">
        <f ca="1">TODAY()</f>
        <v>44534</v>
      </c>
      <c r="C22" s="18" t="s">
        <v>15</v>
      </c>
      <c r="D22" s="28" t="s">
        <v>17</v>
      </c>
      <c r="E22" s="28"/>
      <c r="F22" s="28"/>
      <c r="G22" s="19">
        <f>J12</f>
        <v>4789.9159663865539</v>
      </c>
      <c r="H22" s="5"/>
    </row>
    <row r="23" spans="2:8">
      <c r="B23" s="9">
        <f ca="1">TODAY()</f>
        <v>44534</v>
      </c>
      <c r="C23" s="18" t="s">
        <v>18</v>
      </c>
      <c r="D23" s="22" t="s">
        <v>19</v>
      </c>
      <c r="E23" s="23"/>
      <c r="F23" s="24"/>
      <c r="G23" s="6"/>
      <c r="H23" s="20">
        <f>G22</f>
        <v>4789.9159663865539</v>
      </c>
    </row>
    <row r="24" spans="2:8" ht="21.75" thickBot="1">
      <c r="B24" s="25" t="s">
        <v>9</v>
      </c>
      <c r="C24" s="26"/>
      <c r="D24" s="26"/>
      <c r="E24" s="26"/>
      <c r="F24" s="26"/>
      <c r="G24" s="7">
        <f>SUM(G22)</f>
        <v>4789.9159663865539</v>
      </c>
      <c r="H24" s="8">
        <f>SUM(H23)</f>
        <v>4789.9159663865539</v>
      </c>
    </row>
    <row r="25" spans="2:8" ht="21.75" thickBot="1"/>
    <row r="26" spans="2:8" ht="21.75" thickBot="1">
      <c r="D26" s="29" t="s">
        <v>12</v>
      </c>
      <c r="E26" s="30"/>
      <c r="F26" s="31"/>
    </row>
    <row r="27" spans="2:8" ht="21.75" thickBot="1"/>
    <row r="28" spans="2:8">
      <c r="B28" s="1" t="s">
        <v>0</v>
      </c>
      <c r="C28" s="2" t="s">
        <v>1</v>
      </c>
      <c r="D28" s="32" t="s">
        <v>2</v>
      </c>
      <c r="E28" s="32"/>
      <c r="F28" s="32"/>
      <c r="G28" s="3" t="s">
        <v>3</v>
      </c>
      <c r="H28" s="4" t="s">
        <v>4</v>
      </c>
    </row>
    <row r="29" spans="2:8">
      <c r="B29" s="9">
        <f ca="1">TODAY()</f>
        <v>44534</v>
      </c>
      <c r="C29" s="18" t="s">
        <v>21</v>
      </c>
      <c r="D29" s="28" t="s">
        <v>22</v>
      </c>
      <c r="E29" s="28"/>
      <c r="F29" s="28"/>
      <c r="G29" s="19">
        <f>J11*Feuil1!J41</f>
        <v>504.20168067226894</v>
      </c>
      <c r="H29" s="5"/>
    </row>
    <row r="30" spans="2:8">
      <c r="B30" s="9">
        <f ca="1">TODAY()</f>
        <v>44534</v>
      </c>
      <c r="C30" s="18" t="s">
        <v>18</v>
      </c>
      <c r="D30" s="22" t="s">
        <v>20</v>
      </c>
      <c r="E30" s="23"/>
      <c r="F30" s="24"/>
      <c r="G30" s="6"/>
      <c r="H30" s="20">
        <f>G29</f>
        <v>504.20168067226894</v>
      </c>
    </row>
    <row r="31" spans="2:8" ht="21.75" thickBot="1">
      <c r="B31" s="25" t="s">
        <v>9</v>
      </c>
      <c r="C31" s="26"/>
      <c r="D31" s="26"/>
      <c r="E31" s="26"/>
      <c r="F31" s="26"/>
      <c r="G31" s="7">
        <f>SUM(G29)</f>
        <v>504.20168067226894</v>
      </c>
      <c r="H31" s="8">
        <f>SUM(H30)</f>
        <v>504.20168067226894</v>
      </c>
    </row>
    <row r="32" spans="2:8">
      <c r="C32" s="27" t="s">
        <v>13</v>
      </c>
      <c r="D32" s="27"/>
      <c r="E32" s="27"/>
      <c r="F32" s="27"/>
      <c r="G32" s="27"/>
    </row>
  </sheetData>
  <sheetProtection password="C7AA" sheet="1" objects="1" scenarios="1"/>
  <mergeCells count="21">
    <mergeCell ref="D5:F5"/>
    <mergeCell ref="D12:F12"/>
    <mergeCell ref="D21:F21"/>
    <mergeCell ref="D7:F7"/>
    <mergeCell ref="D8:F8"/>
    <mergeCell ref="D9:F9"/>
    <mergeCell ref="B10:F10"/>
    <mergeCell ref="D14:F14"/>
    <mergeCell ref="D15:F15"/>
    <mergeCell ref="D16:F16"/>
    <mergeCell ref="B17:F17"/>
    <mergeCell ref="D19:F19"/>
    <mergeCell ref="D30:F30"/>
    <mergeCell ref="B31:F31"/>
    <mergeCell ref="C32:G32"/>
    <mergeCell ref="D22:F22"/>
    <mergeCell ref="D23:F23"/>
    <mergeCell ref="B24:F24"/>
    <mergeCell ref="D26:F26"/>
    <mergeCell ref="D28:F28"/>
    <mergeCell ref="D29:F29"/>
  </mergeCells>
  <pageMargins left="0.24" right="0.25" top="0.32" bottom="0.36"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2021-12-04T06:28:05Z</dcterms:modified>
</cp:coreProperties>
</file>