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SAIFI\Desktop\"/>
    </mc:Choice>
  </mc:AlternateContent>
  <bookViews>
    <workbookView xWindow="240" yWindow="15" windowWidth="21075" windowHeight="9540"/>
  </bookViews>
  <sheets>
    <sheet name="TC&amp;F report déficitaire" sheetId="1" r:id="rId1"/>
  </sheets>
  <calcPr calcId="152511"/>
</workbook>
</file>

<file path=xl/calcChain.xml><?xml version="1.0" encoding="utf-8"?>
<calcChain xmlns="http://schemas.openxmlformats.org/spreadsheetml/2006/main">
  <c r="N138" i="1" l="1"/>
  <c r="F128" i="1"/>
  <c r="J126" i="1" s="1"/>
  <c r="K127" i="1" s="1"/>
  <c r="Q119" i="1" s="1"/>
  <c r="J119" i="1"/>
  <c r="J124" i="1" s="1"/>
  <c r="J109" i="1"/>
  <c r="J120" i="1" s="1"/>
  <c r="E109" i="1"/>
  <c r="D119" i="1" s="1"/>
  <c r="J101" i="1"/>
  <c r="J106" i="1" s="1"/>
  <c r="J95" i="1"/>
  <c r="F105" i="1" s="1"/>
  <c r="J103" i="1" s="1"/>
  <c r="J86" i="1"/>
  <c r="J97" i="1" s="1"/>
  <c r="E86" i="1"/>
  <c r="D95" i="1" s="1"/>
  <c r="J78" i="1"/>
  <c r="L73" i="1"/>
  <c r="L96" i="1" s="1"/>
  <c r="L115" i="1" s="1"/>
  <c r="J64" i="1"/>
  <c r="J63" i="1"/>
  <c r="J74" i="1" s="1"/>
  <c r="E63" i="1"/>
  <c r="D71" i="1" s="1"/>
  <c r="J47" i="1"/>
  <c r="F59" i="1" s="1"/>
  <c r="J57" i="1" s="1"/>
  <c r="D47" i="1"/>
  <c r="J41" i="1"/>
  <c r="J40" i="1"/>
  <c r="J51" i="1" s="1"/>
  <c r="E40" i="1"/>
  <c r="J18" i="1"/>
  <c r="J28" i="1" s="1"/>
  <c r="E17" i="1"/>
  <c r="I15" i="1"/>
  <c r="H15" i="1"/>
  <c r="G15" i="1"/>
  <c r="E15" i="1"/>
  <c r="D15" i="1"/>
  <c r="F14" i="1"/>
  <c r="F15" i="1" s="1"/>
  <c r="J129" i="1" l="1"/>
  <c r="J55" i="1"/>
  <c r="J60" i="1" s="1"/>
  <c r="H47" i="1"/>
  <c r="E71" i="1" s="1"/>
  <c r="I128" i="1"/>
  <c r="Q129" i="1"/>
  <c r="I105" i="1"/>
  <c r="P105" i="1"/>
  <c r="Q128" i="1" s="1"/>
  <c r="K104" i="1"/>
  <c r="Q99" i="1" s="1"/>
  <c r="Q118" i="1" s="1"/>
  <c r="I59" i="1"/>
  <c r="P59" i="1"/>
  <c r="P80" i="1" s="1"/>
  <c r="P103" i="1" s="1"/>
  <c r="Q126" i="1" s="1"/>
  <c r="K58" i="1"/>
  <c r="Q54" i="1" s="1"/>
  <c r="Q74" i="1" s="1"/>
  <c r="Q97" i="1" s="1"/>
  <c r="Q116" i="1" s="1"/>
  <c r="J32" i="1"/>
  <c r="F36" i="1"/>
  <c r="J34" i="1" s="1"/>
  <c r="K56" i="1"/>
  <c r="K102" i="1"/>
  <c r="K125" i="1"/>
  <c r="J71" i="1"/>
  <c r="F82" i="1" s="1"/>
  <c r="J80" i="1" s="1"/>
  <c r="J83" i="1" s="1"/>
  <c r="K79" i="1"/>
  <c r="N75" i="1" l="1"/>
  <c r="N98" i="1" s="1"/>
  <c r="N117" i="1" s="1"/>
  <c r="N54" i="1"/>
  <c r="N74" i="1" s="1"/>
  <c r="N97" i="1" s="1"/>
  <c r="N116" i="1" s="1"/>
  <c r="K60" i="1"/>
  <c r="N99" i="1"/>
  <c r="N118" i="1" s="1"/>
  <c r="K106" i="1"/>
  <c r="M30" i="1"/>
  <c r="J37" i="1"/>
  <c r="M53" i="1"/>
  <c r="M73" i="1" s="1"/>
  <c r="M96" i="1" s="1"/>
  <c r="M115" i="1" s="1"/>
  <c r="M120" i="1" s="1"/>
  <c r="K33" i="1"/>
  <c r="H71" i="1"/>
  <c r="E95" i="1" s="1"/>
  <c r="H95" i="1" s="1"/>
  <c r="E119" i="1" s="1"/>
  <c r="H119" i="1" s="1"/>
  <c r="K81" i="1"/>
  <c r="Q75" i="1" s="1"/>
  <c r="Q98" i="1" s="1"/>
  <c r="Q117" i="1" s="1"/>
  <c r="Q120" i="1" s="1"/>
  <c r="P81" i="1"/>
  <c r="P104" i="1" s="1"/>
  <c r="Q127" i="1" s="1"/>
  <c r="I82" i="1"/>
  <c r="K129" i="1"/>
  <c r="N119" i="1"/>
  <c r="I36" i="1"/>
  <c r="K35" i="1"/>
  <c r="Q35" i="1" s="1"/>
  <c r="Q58" i="1" s="1"/>
  <c r="Q79" i="1" s="1"/>
  <c r="Q102" i="1" s="1"/>
  <c r="R125" i="1" s="1"/>
  <c r="P30" i="1"/>
  <c r="P53" i="1" s="1"/>
  <c r="P73" i="1" s="1"/>
  <c r="P96" i="1" s="1"/>
  <c r="P115" i="1" s="1"/>
  <c r="P120" i="1" s="1"/>
  <c r="N120" i="1" l="1"/>
  <c r="N121" i="1"/>
  <c r="K83" i="1"/>
  <c r="Q121" i="1"/>
  <c r="K37" i="1"/>
  <c r="P134" i="1" l="1"/>
  <c r="J135" i="1"/>
  <c r="J137" i="1" l="1"/>
  <c r="K136" i="1"/>
  <c r="K137" i="1" s="1"/>
  <c r="P138" i="1"/>
  <c r="Q134" i="1"/>
  <c r="Q138" i="1" s="1"/>
  <c r="M134" i="1"/>
  <c r="M138" i="1" s="1"/>
  <c r="N139" i="1" s="1"/>
  <c r="Q139" i="1" l="1"/>
</calcChain>
</file>

<file path=xl/sharedStrings.xml><?xml version="1.0" encoding="utf-8"?>
<sst xmlns="http://schemas.openxmlformats.org/spreadsheetml/2006/main" count="188" uniqueCount="42">
  <si>
    <r>
      <t>Vidéo/youtube du 22/08/2017</t>
    </r>
    <r>
      <rPr>
        <sz val="12"/>
        <color rgb="FFFF0000"/>
        <rFont val="Arial"/>
        <family val="2"/>
      </rPr>
      <t xml:space="preserve"> Le report déficitaire : Traitements comptable et fisca</t>
    </r>
    <r>
      <rPr>
        <sz val="12"/>
        <color theme="1"/>
        <rFont val="Arial"/>
        <family val="2"/>
      </rPr>
      <t>l. By Cherif TOUAHRI Fincompta</t>
    </r>
  </si>
  <si>
    <t xml:space="preserve">Thème </t>
  </si>
  <si>
    <t>Enoncé :</t>
  </si>
  <si>
    <t>Les résultats comptables de la SARL Adlani se présentent comme suit :</t>
  </si>
  <si>
    <t>Exercices</t>
  </si>
  <si>
    <t>Résultat B ou D</t>
  </si>
  <si>
    <t>Déficit</t>
  </si>
  <si>
    <t>Bénéfice</t>
  </si>
  <si>
    <t>Taux IBS</t>
  </si>
  <si>
    <t>Résultat comptable</t>
  </si>
  <si>
    <t xml:space="preserve">Résorption </t>
  </si>
  <si>
    <t>Résultat Fiscal</t>
  </si>
  <si>
    <t>I. Résultat net de l’exercice</t>
  </si>
  <si>
    <r>
      <t xml:space="preserve">Bénéfice </t>
    </r>
    <r>
      <rPr>
        <b/>
        <sz val="14"/>
        <color theme="1"/>
        <rFont val="Bodoni MT"/>
        <family val="1"/>
      </rPr>
      <t>(Comptable Avant Impôts)</t>
    </r>
  </si>
  <si>
    <t>(Compte de résultat)</t>
  </si>
  <si>
    <t>Perte</t>
  </si>
  <si>
    <t>II. Réintégrations</t>
  </si>
  <si>
    <t xml:space="preserve">Charges Rémunérations d’intermédiaires et honoraires </t>
  </si>
  <si>
    <t>III. Déductions</t>
  </si>
  <si>
    <t>Provisions non déductibles</t>
  </si>
  <si>
    <t>IV. Déficits antérieurs à déduire (cf.art 147 du CIDTA)</t>
  </si>
  <si>
    <t xml:space="preserve">Déficit de l’année </t>
  </si>
  <si>
    <t>Résultat fiscal (I+II-III)</t>
  </si>
  <si>
    <t>D           1100          C</t>
  </si>
  <si>
    <t>D           1330          C</t>
  </si>
  <si>
    <t>Comptes</t>
  </si>
  <si>
    <t>Libellé</t>
  </si>
  <si>
    <t>Montants</t>
  </si>
  <si>
    <t xml:space="preserve"> Debit</t>
  </si>
  <si>
    <t>Crédit</t>
  </si>
  <si>
    <t xml:space="preserve">Report à nouveau </t>
  </si>
  <si>
    <t xml:space="preserve"> Pour solde Résultat de l’exercice  </t>
  </si>
  <si>
    <t xml:space="preserve">Impôts différés actif  </t>
  </si>
  <si>
    <t>D           6920            C</t>
  </si>
  <si>
    <t xml:space="preserve">Imposition différée actif         </t>
  </si>
  <si>
    <t>x</t>
  </si>
  <si>
    <t>Total Bordereau</t>
  </si>
  <si>
    <t>reste à résorber</t>
  </si>
  <si>
    <t>SD</t>
  </si>
  <si>
    <t>Compte de performence soldé chaque fin d'année</t>
  </si>
  <si>
    <t>Soldé</t>
  </si>
  <si>
    <t>Les traitements fiscals et comptables des reports déficitaire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</si>
</sst>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_€"/>
    <numFmt numFmtId="165" formatCode="#,##0.00\ _€"/>
    <numFmt numFmtId="166" formatCode="_-* #,##0.00\ [$€]_-;\-* #,##0.00\ [$€]_-;_-* &quot;-&quot;??\ [$€]_-;_-@_-"/>
  </numFmts>
  <fonts count="23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sz val="14"/>
      <color rgb="FFFF0000"/>
      <name val="Bell MT"/>
      <family val="1"/>
    </font>
    <font>
      <b/>
      <sz val="14"/>
      <color rgb="FFFF0000"/>
      <name val="Bell MT"/>
      <family val="1"/>
    </font>
    <font>
      <sz val="14"/>
      <color theme="1"/>
      <name val="Bell MT"/>
      <family val="1"/>
    </font>
    <font>
      <i/>
      <sz val="12"/>
      <name val="Arial"/>
      <family val="2"/>
    </font>
    <font>
      <i/>
      <sz val="10"/>
      <color theme="1"/>
      <name val="Arial"/>
      <family val="2"/>
    </font>
    <font>
      <i/>
      <sz val="12"/>
      <color rgb="FFFF0000"/>
      <name val="Arial"/>
      <family val="2"/>
    </font>
    <font>
      <b/>
      <sz val="14"/>
      <color rgb="FFFF0000"/>
      <name val="Bodoni MT"/>
      <family val="1"/>
    </font>
    <font>
      <b/>
      <sz val="14"/>
      <name val="Bodoni MT"/>
      <family val="1"/>
    </font>
    <font>
      <b/>
      <sz val="14"/>
      <color theme="1"/>
      <name val="Bodoni MT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12"/>
      <color rgb="FFFF0000"/>
      <name val="Bodoni MT"/>
      <family val="1"/>
    </font>
    <font>
      <b/>
      <sz val="12"/>
      <color theme="1"/>
      <name val="Bodoni MT"/>
      <family val="1"/>
    </font>
    <font>
      <sz val="10"/>
      <name val="Arial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i/>
      <sz val="12"/>
      <name val="Bodoni MT"/>
      <family val="1"/>
    </font>
    <font>
      <i/>
      <sz val="10"/>
      <name val="Bodoni MT"/>
      <family val="1"/>
    </font>
    <font>
      <b/>
      <sz val="11"/>
      <color indexed="10"/>
      <name val="Times New Roman"/>
      <family val="1"/>
    </font>
    <font>
      <sz val="8"/>
      <color theme="1"/>
      <name val="Arial"/>
      <family val="2"/>
    </font>
    <font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1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slantDashDot">
        <color rgb="FF002060"/>
      </top>
      <bottom/>
      <diagonal/>
    </border>
    <border>
      <left/>
      <right/>
      <top/>
      <bottom style="slantDashDot">
        <color rgb="FF002060"/>
      </bottom>
      <diagonal/>
    </border>
    <border>
      <left/>
      <right/>
      <top/>
      <bottom style="mediumDashDot">
        <color rgb="FF002060"/>
      </bottom>
      <diagonal/>
    </border>
    <border>
      <left/>
      <right/>
      <top style="mediumDashDot">
        <color rgb="FF00206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slantDashDot">
        <color rgb="FF002060"/>
      </bottom>
      <diagonal/>
    </border>
  </borders>
  <cellStyleXfs count="4">
    <xf numFmtId="0" fontId="0" fillId="0" borderId="0"/>
    <xf numFmtId="165" fontId="11" fillId="0" borderId="0" applyFont="0" applyFill="0" applyBorder="0" applyAlignment="0" applyProtection="0"/>
    <xf numFmtId="0" fontId="15" fillId="0" borderId="0"/>
    <xf numFmtId="166" fontId="1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8" fillId="2" borderId="1" xfId="0" applyFont="1" applyFill="1" applyBorder="1" applyAlignment="1"/>
    <xf numFmtId="0" fontId="8" fillId="2" borderId="2" xfId="0" applyFont="1" applyFill="1" applyBorder="1" applyAlignment="1"/>
    <xf numFmtId="0" fontId="9" fillId="2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13" fillId="0" borderId="1" xfId="0" applyFont="1" applyBorder="1"/>
    <xf numFmtId="0" fontId="13" fillId="0" borderId="2" xfId="0" applyFont="1" applyBorder="1"/>
    <xf numFmtId="0" fontId="17" fillId="0" borderId="6" xfId="2" applyFont="1" applyBorder="1" applyAlignment="1" applyProtection="1">
      <alignment horizontal="left" vertical="center"/>
    </xf>
    <xf numFmtId="0" fontId="16" fillId="0" borderId="6" xfId="2" applyFont="1" applyBorder="1" applyAlignment="1" applyProtection="1">
      <alignment vertical="center"/>
    </xf>
    <xf numFmtId="165" fontId="0" fillId="0" borderId="9" xfId="0" applyNumberFormat="1" applyBorder="1"/>
    <xf numFmtId="0" fontId="0" fillId="0" borderId="10" xfId="0" applyBorder="1"/>
    <xf numFmtId="0" fontId="18" fillId="0" borderId="8" xfId="0" applyFont="1" applyBorder="1"/>
    <xf numFmtId="0" fontId="0" fillId="0" borderId="11" xfId="0" applyBorder="1"/>
    <xf numFmtId="0" fontId="18" fillId="0" borderId="8" xfId="0" applyFont="1" applyBorder="1" applyAlignment="1">
      <alignment horizontal="center"/>
    </xf>
    <xf numFmtId="165" fontId="18" fillId="0" borderId="8" xfId="0" applyNumberFormat="1" applyFont="1" applyBorder="1"/>
    <xf numFmtId="0" fontId="18" fillId="0" borderId="12" xfId="0" applyFont="1" applyBorder="1"/>
    <xf numFmtId="0" fontId="18" fillId="0" borderId="8" xfId="0" applyFont="1" applyBorder="1" applyAlignment="1"/>
    <xf numFmtId="165" fontId="18" fillId="0" borderId="8" xfId="0" applyNumberFormat="1" applyFont="1" applyBorder="1" applyAlignment="1"/>
    <xf numFmtId="165" fontId="0" fillId="0" borderId="10" xfId="0" applyNumberFormat="1" applyBorder="1"/>
    <xf numFmtId="0" fontId="19" fillId="4" borderId="12" xfId="0" applyFont="1" applyFill="1" applyBorder="1" applyAlignment="1"/>
    <xf numFmtId="0" fontId="19" fillId="4" borderId="13" xfId="0" applyFont="1" applyFill="1" applyBorder="1" applyAlignment="1"/>
    <xf numFmtId="165" fontId="18" fillId="4" borderId="13" xfId="0" applyNumberFormat="1" applyFont="1" applyFill="1" applyBorder="1" applyAlignment="1"/>
    <xf numFmtId="0" fontId="18" fillId="4" borderId="13" xfId="0" applyFont="1" applyFill="1" applyBorder="1" applyAlignment="1">
      <alignment horizontal="center"/>
    </xf>
    <xf numFmtId="9" fontId="18" fillId="4" borderId="13" xfId="0" applyNumberFormat="1" applyFont="1" applyFill="1" applyBorder="1" applyAlignment="1">
      <alignment horizontal="left"/>
    </xf>
    <xf numFmtId="165" fontId="18" fillId="4" borderId="14" xfId="0" applyNumberFormat="1" applyFont="1" applyFill="1" applyBorder="1" applyAlignment="1">
      <alignment horizontal="center"/>
    </xf>
    <xf numFmtId="165" fontId="18" fillId="5" borderId="8" xfId="0" applyNumberFormat="1" applyFont="1" applyFill="1" applyBorder="1"/>
    <xf numFmtId="0" fontId="0" fillId="0" borderId="0" xfId="0" applyBorder="1"/>
    <xf numFmtId="0" fontId="0" fillId="0" borderId="15" xfId="0" applyBorder="1"/>
    <xf numFmtId="165" fontId="16" fillId="0" borderId="1" xfId="2" applyNumberFormat="1" applyFont="1" applyBorder="1" applyAlignment="1" applyProtection="1">
      <alignment vertical="center"/>
    </xf>
    <xf numFmtId="4" fontId="17" fillId="0" borderId="6" xfId="2" applyNumberFormat="1" applyFont="1" applyBorder="1" applyAlignment="1" applyProtection="1">
      <alignment vertical="center"/>
    </xf>
    <xf numFmtId="4" fontId="16" fillId="0" borderId="6" xfId="2" applyNumberFormat="1" applyFont="1" applyBorder="1" applyAlignment="1" applyProtection="1">
      <alignment vertical="center"/>
    </xf>
    <xf numFmtId="0" fontId="21" fillId="0" borderId="0" xfId="0" applyFont="1" applyBorder="1"/>
    <xf numFmtId="165" fontId="0" fillId="0" borderId="11" xfId="0" applyNumberFormat="1" applyBorder="1"/>
    <xf numFmtId="165" fontId="0" fillId="0" borderId="0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1" fillId="0" borderId="0" xfId="0" applyFont="1"/>
    <xf numFmtId="0" fontId="0" fillId="0" borderId="7" xfId="0" applyBorder="1"/>
    <xf numFmtId="165" fontId="0" fillId="0" borderId="19" xfId="0" applyNumberFormat="1" applyBorder="1"/>
    <xf numFmtId="165" fontId="0" fillId="0" borderId="0" xfId="0" applyNumberFormat="1"/>
    <xf numFmtId="4" fontId="0" fillId="0" borderId="10" xfId="0" applyNumberFormat="1" applyBorder="1"/>
    <xf numFmtId="0" fontId="1" fillId="0" borderId="0" xfId="0" applyFont="1" applyAlignment="1">
      <alignment horizontal="right"/>
    </xf>
    <xf numFmtId="4" fontId="1" fillId="0" borderId="11" xfId="0" applyNumberFormat="1" applyFont="1" applyBorder="1"/>
    <xf numFmtId="0" fontId="0" fillId="0" borderId="20" xfId="0" applyBorder="1"/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0" fillId="0" borderId="8" xfId="0" applyNumberFormat="1" applyBorder="1"/>
    <xf numFmtId="9" fontId="1" fillId="0" borderId="0" xfId="0" applyNumberFormat="1" applyFont="1" applyAlignment="1">
      <alignment horizontal="left"/>
    </xf>
    <xf numFmtId="0" fontId="22" fillId="0" borderId="0" xfId="0" applyFont="1" applyAlignment="1">
      <alignment horizontal="right"/>
    </xf>
    <xf numFmtId="9" fontId="22" fillId="0" borderId="0" xfId="0" applyNumberFormat="1" applyFont="1" applyAlignment="1">
      <alignment horizontal="center"/>
    </xf>
    <xf numFmtId="165" fontId="12" fillId="3" borderId="4" xfId="1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6" fillId="0" borderId="5" xfId="2" applyFont="1" applyBorder="1" applyAlignment="1" applyProtection="1">
      <alignment horizontal="right" vertical="center"/>
    </xf>
    <xf numFmtId="0" fontId="16" fillId="0" borderId="2" xfId="2" applyFont="1" applyBorder="1" applyAlignment="1" applyProtection="1">
      <alignment horizontal="right" vertical="center"/>
    </xf>
    <xf numFmtId="0" fontId="16" fillId="0" borderId="1" xfId="2" applyFont="1" applyBorder="1" applyAlignment="1" applyProtection="1">
      <alignment horizontal="center" vertical="center"/>
    </xf>
    <xf numFmtId="0" fontId="16" fillId="0" borderId="3" xfId="2" applyFont="1" applyBorder="1" applyAlignment="1" applyProtection="1">
      <alignment horizontal="center" vertical="center"/>
    </xf>
    <xf numFmtId="0" fontId="0" fillId="0" borderId="7" xfId="0" applyBorder="1" applyAlignment="1">
      <alignment horizontal="left"/>
    </xf>
    <xf numFmtId="0" fontId="18" fillId="0" borderId="12" xfId="0" applyFont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18" fillId="5" borderId="12" xfId="0" applyFont="1" applyFill="1" applyBorder="1" applyAlignment="1">
      <alignment horizontal="center"/>
    </xf>
    <xf numFmtId="0" fontId="18" fillId="5" borderId="13" xfId="0" applyFont="1" applyFill="1" applyBorder="1" applyAlignment="1">
      <alignment horizontal="center"/>
    </xf>
    <xf numFmtId="0" fontId="18" fillId="5" borderId="14" xfId="0" applyFont="1" applyFill="1" applyBorder="1" applyAlignment="1">
      <alignment horizontal="center"/>
    </xf>
    <xf numFmtId="0" fontId="18" fillId="5" borderId="8" xfId="0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12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13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0" fontId="16" fillId="0" borderId="2" xfId="2" applyFont="1" applyBorder="1" applyAlignment="1" applyProtection="1">
      <alignment horizontal="center" vertical="center"/>
    </xf>
    <xf numFmtId="165" fontId="20" fillId="0" borderId="1" xfId="2" applyNumberFormat="1" applyFont="1" applyBorder="1" applyAlignment="1" applyProtection="1">
      <alignment horizontal="center" vertical="center"/>
    </xf>
    <xf numFmtId="165" fontId="20" fillId="0" borderId="3" xfId="2" applyNumberFormat="1" applyFont="1" applyBorder="1" applyAlignment="1" applyProtection="1">
      <alignment horizontal="center" vertic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vertical="top" wrapText="1"/>
    </xf>
  </cellXfs>
  <cellStyles count="4">
    <cellStyle name="Euro" xfId="3"/>
    <cellStyle name="Milliers 2" xfId="1"/>
    <cellStyle name="Normal" xfId="0" builtinId="0"/>
    <cellStyle name="Normal 2" xfId="2"/>
  </cellStyles>
  <dxfs count="2">
    <dxf>
      <font>
        <color rgb="FFFFFF00"/>
      </font>
      <fill>
        <patternFill>
          <bgColor theme="1" tint="0.34998626667073579"/>
        </patternFill>
      </fill>
    </dxf>
    <dxf>
      <font>
        <color rgb="FF00FF00"/>
      </font>
      <fill>
        <patternFill>
          <bgColor theme="1" tint="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35</xdr:row>
      <xdr:rowOff>57151</xdr:rowOff>
    </xdr:from>
    <xdr:to>
      <xdr:col>7</xdr:col>
      <xdr:colOff>609600</xdr:colOff>
      <xdr:row>35</xdr:row>
      <xdr:rowOff>171451</xdr:rowOff>
    </xdr:to>
    <xdr:sp macro="" textlink="">
      <xdr:nvSpPr>
        <xdr:cNvPr id="2" name="Égal 1"/>
        <xdr:cNvSpPr/>
      </xdr:nvSpPr>
      <xdr:spPr>
        <a:xfrm>
          <a:off x="5248275" y="7000876"/>
          <a:ext cx="209550" cy="114300"/>
        </a:xfrm>
        <a:prstGeom prst="mathEqual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285750</xdr:colOff>
      <xdr:row>35</xdr:row>
      <xdr:rowOff>40005</xdr:rowOff>
    </xdr:from>
    <xdr:to>
      <xdr:col>6</xdr:col>
      <xdr:colOff>447675</xdr:colOff>
      <xdr:row>35</xdr:row>
      <xdr:rowOff>161924</xdr:rowOff>
    </xdr:to>
    <xdr:sp macro="" textlink="">
      <xdr:nvSpPr>
        <xdr:cNvPr id="3" name="Multiplier 2"/>
        <xdr:cNvSpPr/>
      </xdr:nvSpPr>
      <xdr:spPr>
        <a:xfrm flipV="1">
          <a:off x="4276725" y="6983730"/>
          <a:ext cx="161925" cy="121919"/>
        </a:xfrm>
        <a:prstGeom prst="mathMultiply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400050</xdr:colOff>
      <xdr:row>58</xdr:row>
      <xdr:rowOff>57151</xdr:rowOff>
    </xdr:from>
    <xdr:to>
      <xdr:col>7</xdr:col>
      <xdr:colOff>609600</xdr:colOff>
      <xdr:row>58</xdr:row>
      <xdr:rowOff>171451</xdr:rowOff>
    </xdr:to>
    <xdr:sp macro="" textlink="">
      <xdr:nvSpPr>
        <xdr:cNvPr id="4" name="Égal 3"/>
        <xdr:cNvSpPr/>
      </xdr:nvSpPr>
      <xdr:spPr>
        <a:xfrm>
          <a:off x="5248275" y="11868151"/>
          <a:ext cx="209550" cy="114300"/>
        </a:xfrm>
        <a:prstGeom prst="mathEqual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285750</xdr:colOff>
      <xdr:row>58</xdr:row>
      <xdr:rowOff>40005</xdr:rowOff>
    </xdr:from>
    <xdr:to>
      <xdr:col>6</xdr:col>
      <xdr:colOff>447675</xdr:colOff>
      <xdr:row>58</xdr:row>
      <xdr:rowOff>161924</xdr:rowOff>
    </xdr:to>
    <xdr:sp macro="" textlink="">
      <xdr:nvSpPr>
        <xdr:cNvPr id="5" name="Multiplier 4"/>
        <xdr:cNvSpPr/>
      </xdr:nvSpPr>
      <xdr:spPr>
        <a:xfrm flipV="1">
          <a:off x="4276725" y="11851005"/>
          <a:ext cx="161925" cy="121919"/>
        </a:xfrm>
        <a:prstGeom prst="mathMultiply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400050</xdr:colOff>
      <xdr:row>81</xdr:row>
      <xdr:rowOff>57151</xdr:rowOff>
    </xdr:from>
    <xdr:to>
      <xdr:col>7</xdr:col>
      <xdr:colOff>609600</xdr:colOff>
      <xdr:row>81</xdr:row>
      <xdr:rowOff>171451</xdr:rowOff>
    </xdr:to>
    <xdr:sp macro="" textlink="">
      <xdr:nvSpPr>
        <xdr:cNvPr id="6" name="Égal 5"/>
        <xdr:cNvSpPr/>
      </xdr:nvSpPr>
      <xdr:spPr>
        <a:xfrm>
          <a:off x="5248275" y="16735426"/>
          <a:ext cx="209550" cy="114300"/>
        </a:xfrm>
        <a:prstGeom prst="mathEqual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285750</xdr:colOff>
      <xdr:row>81</xdr:row>
      <xdr:rowOff>40005</xdr:rowOff>
    </xdr:from>
    <xdr:to>
      <xdr:col>6</xdr:col>
      <xdr:colOff>447675</xdr:colOff>
      <xdr:row>81</xdr:row>
      <xdr:rowOff>161924</xdr:rowOff>
    </xdr:to>
    <xdr:sp macro="" textlink="">
      <xdr:nvSpPr>
        <xdr:cNvPr id="7" name="Multiplier 6"/>
        <xdr:cNvSpPr/>
      </xdr:nvSpPr>
      <xdr:spPr>
        <a:xfrm flipV="1">
          <a:off x="4276725" y="16718280"/>
          <a:ext cx="161925" cy="121919"/>
        </a:xfrm>
        <a:prstGeom prst="mathMultiply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400050</xdr:colOff>
      <xdr:row>104</xdr:row>
      <xdr:rowOff>57151</xdr:rowOff>
    </xdr:from>
    <xdr:to>
      <xdr:col>7</xdr:col>
      <xdr:colOff>609600</xdr:colOff>
      <xdr:row>104</xdr:row>
      <xdr:rowOff>171451</xdr:rowOff>
    </xdr:to>
    <xdr:sp macro="" textlink="">
      <xdr:nvSpPr>
        <xdr:cNvPr id="8" name="Égal 7"/>
        <xdr:cNvSpPr/>
      </xdr:nvSpPr>
      <xdr:spPr>
        <a:xfrm>
          <a:off x="5248275" y="21602701"/>
          <a:ext cx="209550" cy="114300"/>
        </a:xfrm>
        <a:prstGeom prst="mathEqual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285750</xdr:colOff>
      <xdr:row>104</xdr:row>
      <xdr:rowOff>40005</xdr:rowOff>
    </xdr:from>
    <xdr:to>
      <xdr:col>6</xdr:col>
      <xdr:colOff>447675</xdr:colOff>
      <xdr:row>104</xdr:row>
      <xdr:rowOff>161924</xdr:rowOff>
    </xdr:to>
    <xdr:sp macro="" textlink="">
      <xdr:nvSpPr>
        <xdr:cNvPr id="9" name="Multiplier 8"/>
        <xdr:cNvSpPr/>
      </xdr:nvSpPr>
      <xdr:spPr>
        <a:xfrm flipV="1">
          <a:off x="4276725" y="21585555"/>
          <a:ext cx="161925" cy="121919"/>
        </a:xfrm>
        <a:prstGeom prst="mathMultiply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400050</xdr:colOff>
      <xdr:row>127</xdr:row>
      <xdr:rowOff>57151</xdr:rowOff>
    </xdr:from>
    <xdr:to>
      <xdr:col>7</xdr:col>
      <xdr:colOff>609600</xdr:colOff>
      <xdr:row>127</xdr:row>
      <xdr:rowOff>171451</xdr:rowOff>
    </xdr:to>
    <xdr:sp macro="" textlink="">
      <xdr:nvSpPr>
        <xdr:cNvPr id="10" name="Égal 9"/>
        <xdr:cNvSpPr/>
      </xdr:nvSpPr>
      <xdr:spPr>
        <a:xfrm>
          <a:off x="5248275" y="26469976"/>
          <a:ext cx="209550" cy="114300"/>
        </a:xfrm>
        <a:prstGeom prst="mathEqual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285750</xdr:colOff>
      <xdr:row>127</xdr:row>
      <xdr:rowOff>40005</xdr:rowOff>
    </xdr:from>
    <xdr:to>
      <xdr:col>6</xdr:col>
      <xdr:colOff>447675</xdr:colOff>
      <xdr:row>127</xdr:row>
      <xdr:rowOff>161924</xdr:rowOff>
    </xdr:to>
    <xdr:sp macro="" textlink="">
      <xdr:nvSpPr>
        <xdr:cNvPr id="11" name="Multiplier 10"/>
        <xdr:cNvSpPr/>
      </xdr:nvSpPr>
      <xdr:spPr>
        <a:xfrm flipV="1">
          <a:off x="4276725" y="26452830"/>
          <a:ext cx="161925" cy="121919"/>
        </a:xfrm>
        <a:prstGeom prst="mathMultiply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152400</xdr:colOff>
      <xdr:row>124</xdr:row>
      <xdr:rowOff>114300</xdr:rowOff>
    </xdr:from>
    <xdr:to>
      <xdr:col>15</xdr:col>
      <xdr:colOff>409575</xdr:colOff>
      <xdr:row>129</xdr:row>
      <xdr:rowOff>19050</xdr:rowOff>
    </xdr:to>
    <xdr:sp macro="" textlink="">
      <xdr:nvSpPr>
        <xdr:cNvPr id="12" name="Accolade ouvrante 11"/>
        <xdr:cNvSpPr/>
      </xdr:nvSpPr>
      <xdr:spPr>
        <a:xfrm>
          <a:off x="10153650" y="25898475"/>
          <a:ext cx="552450" cy="9525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39"/>
  <sheetViews>
    <sheetView showGridLines="0" showRowColHeaders="0" tabSelected="1" workbookViewId="0">
      <selection activeCell="B3" sqref="B3"/>
    </sheetView>
  </sheetViews>
  <sheetFormatPr baseColWidth="10" defaultColWidth="8.33203125" defaultRowHeight="15" x14ac:dyDescent="0.2"/>
  <cols>
    <col min="1" max="1" width="1.33203125" customWidth="1"/>
    <col min="4" max="4" width="10.33203125" bestFit="1" customWidth="1"/>
    <col min="6" max="6" width="9.88671875" bestFit="1" customWidth="1"/>
    <col min="7" max="7" width="10" customWidth="1"/>
    <col min="9" max="9" width="9" bestFit="1" customWidth="1"/>
    <col min="10" max="11" width="9.88671875" bestFit="1" customWidth="1"/>
    <col min="12" max="12" width="3.33203125" customWidth="1"/>
    <col min="13" max="13" width="10.33203125" bestFit="1" customWidth="1"/>
    <col min="14" max="14" width="9.33203125" bestFit="1" customWidth="1"/>
    <col min="15" max="15" width="3.44140625" customWidth="1"/>
    <col min="16" max="18" width="9.33203125" bestFit="1" customWidth="1"/>
  </cols>
  <sheetData>
    <row r="3" spans="2:11" x14ac:dyDescent="0.2">
      <c r="B3" t="s">
        <v>0</v>
      </c>
    </row>
    <row r="6" spans="2:11" ht="19.5" x14ac:dyDescent="0.35">
      <c r="B6" s="1" t="s">
        <v>1</v>
      </c>
      <c r="C6" s="2" t="s">
        <v>41</v>
      </c>
      <c r="D6" s="3"/>
      <c r="E6" s="3"/>
      <c r="F6" s="3"/>
      <c r="G6" s="3"/>
      <c r="H6" s="3"/>
    </row>
    <row r="8" spans="2:11" x14ac:dyDescent="0.2">
      <c r="B8" t="s">
        <v>2</v>
      </c>
      <c r="C8" t="s">
        <v>3</v>
      </c>
    </row>
    <row r="11" spans="2:11" x14ac:dyDescent="0.2">
      <c r="B11" s="66" t="s">
        <v>4</v>
      </c>
      <c r="C11" s="66"/>
      <c r="D11" s="50">
        <v>2011</v>
      </c>
      <c r="E11" s="50">
        <v>2012</v>
      </c>
      <c r="F11" s="50">
        <v>2013</v>
      </c>
      <c r="G11" s="50">
        <v>2014</v>
      </c>
      <c r="H11" s="50">
        <v>2015</v>
      </c>
      <c r="I11" s="50">
        <v>2016</v>
      </c>
    </row>
    <row r="12" spans="2:11" x14ac:dyDescent="0.2">
      <c r="B12" s="66" t="s">
        <v>5</v>
      </c>
      <c r="C12" s="66"/>
      <c r="D12" s="51" t="s">
        <v>6</v>
      </c>
      <c r="E12" s="51" t="s">
        <v>7</v>
      </c>
      <c r="F12" s="51" t="s">
        <v>7</v>
      </c>
      <c r="G12" s="51" t="s">
        <v>7</v>
      </c>
      <c r="H12" s="51" t="s">
        <v>7</v>
      </c>
      <c r="I12" s="51" t="s">
        <v>7</v>
      </c>
      <c r="J12" s="54" t="s">
        <v>8</v>
      </c>
      <c r="K12" s="53"/>
    </row>
    <row r="13" spans="2:11" x14ac:dyDescent="0.2">
      <c r="B13" s="66" t="s">
        <v>9</v>
      </c>
      <c r="C13" s="66"/>
      <c r="D13" s="52">
        <v>16000</v>
      </c>
      <c r="E13" s="52">
        <v>4000</v>
      </c>
      <c r="F13" s="52">
        <v>2000</v>
      </c>
      <c r="G13" s="52">
        <v>3000</v>
      </c>
      <c r="H13" s="52">
        <v>5000</v>
      </c>
      <c r="I13" s="52">
        <v>9000</v>
      </c>
      <c r="J13" s="55">
        <v>0.19</v>
      </c>
    </row>
    <row r="14" spans="2:11" x14ac:dyDescent="0.2">
      <c r="B14" s="67" t="s">
        <v>10</v>
      </c>
      <c r="C14" s="67"/>
      <c r="D14" s="52"/>
      <c r="E14" s="52">
        <v>4000</v>
      </c>
      <c r="F14" s="52">
        <f>E14-F13</f>
        <v>2000</v>
      </c>
      <c r="G14" s="52">
        <v>3000</v>
      </c>
      <c r="H14" s="52">
        <v>5000</v>
      </c>
      <c r="I14" s="52">
        <v>0</v>
      </c>
    </row>
    <row r="15" spans="2:11" x14ac:dyDescent="0.2">
      <c r="B15" s="68" t="s">
        <v>11</v>
      </c>
      <c r="C15" s="68"/>
      <c r="D15" s="52">
        <f>D13</f>
        <v>16000</v>
      </c>
      <c r="E15" s="52">
        <f>E13-E14</f>
        <v>0</v>
      </c>
      <c r="F15" s="52">
        <f>F13-F14</f>
        <v>0</v>
      </c>
      <c r="G15" s="52">
        <f>G13-G14</f>
        <v>0</v>
      </c>
      <c r="H15" s="52">
        <f>H13-H14</f>
        <v>0</v>
      </c>
      <c r="I15" s="52">
        <f>I13</f>
        <v>9000</v>
      </c>
    </row>
    <row r="16" spans="2:11" x14ac:dyDescent="0.2">
      <c r="D16" s="4"/>
      <c r="E16" s="4"/>
      <c r="F16" s="4"/>
      <c r="G16" s="4"/>
      <c r="H16" s="4"/>
      <c r="I16" s="4"/>
    </row>
    <row r="17" spans="2:17" ht="18.75" x14ac:dyDescent="0.3">
      <c r="B17" s="5" t="s">
        <v>12</v>
      </c>
      <c r="C17" s="6"/>
      <c r="D17" s="6"/>
      <c r="E17" s="7">
        <f>D11</f>
        <v>2011</v>
      </c>
      <c r="F17" s="60" t="s">
        <v>13</v>
      </c>
      <c r="G17" s="60"/>
      <c r="H17" s="60"/>
      <c r="I17" s="60"/>
      <c r="J17" s="56"/>
      <c r="K17" s="56"/>
    </row>
    <row r="18" spans="2:17" ht="18.75" x14ac:dyDescent="0.3">
      <c r="B18" s="57" t="s">
        <v>14</v>
      </c>
      <c r="C18" s="58"/>
      <c r="D18" s="58"/>
      <c r="E18" s="59"/>
      <c r="F18" s="8" t="s">
        <v>15</v>
      </c>
      <c r="G18" s="9"/>
      <c r="H18" s="9"/>
      <c r="I18" s="9"/>
      <c r="J18" s="56">
        <f>D13</f>
        <v>16000</v>
      </c>
      <c r="K18" s="56"/>
    </row>
    <row r="19" spans="2:17" ht="18.75" x14ac:dyDescent="0.3">
      <c r="B19" s="60" t="s">
        <v>16</v>
      </c>
      <c r="C19" s="60"/>
      <c r="D19" s="60"/>
      <c r="E19" s="60"/>
      <c r="F19" s="61"/>
      <c r="G19" s="62"/>
      <c r="H19" s="62"/>
      <c r="I19" s="62"/>
      <c r="J19" s="62"/>
      <c r="K19" s="63"/>
    </row>
    <row r="20" spans="2:17" ht="15" customHeight="1" x14ac:dyDescent="0.3">
      <c r="B20" s="10" t="s">
        <v>17</v>
      </c>
      <c r="C20" s="11"/>
      <c r="D20" s="11"/>
      <c r="E20" s="11"/>
      <c r="F20" s="11"/>
      <c r="G20" s="11"/>
      <c r="H20" s="11"/>
      <c r="I20" s="11"/>
      <c r="J20" s="64">
        <v>0</v>
      </c>
      <c r="K20" s="65"/>
    </row>
    <row r="21" spans="2:17" ht="18.75" x14ac:dyDescent="0.3">
      <c r="B21" s="60" t="s">
        <v>18</v>
      </c>
      <c r="C21" s="60"/>
      <c r="D21" s="60"/>
      <c r="E21" s="60"/>
      <c r="F21" s="61"/>
      <c r="G21" s="62"/>
      <c r="H21" s="62"/>
      <c r="I21" s="62"/>
      <c r="J21" s="62"/>
      <c r="K21" s="63"/>
    </row>
    <row r="22" spans="2:17" ht="15" customHeight="1" x14ac:dyDescent="0.3">
      <c r="B22" s="10" t="s">
        <v>19</v>
      </c>
      <c r="C22" s="11"/>
      <c r="D22" s="11"/>
      <c r="E22" s="11"/>
      <c r="F22" s="11"/>
      <c r="G22" s="11"/>
      <c r="H22" s="11"/>
      <c r="I22" s="11"/>
      <c r="J22" s="64">
        <v>0</v>
      </c>
      <c r="K22" s="65"/>
    </row>
    <row r="23" spans="2:17" ht="16.5" customHeight="1" x14ac:dyDescent="0.3">
      <c r="B23" s="57" t="s">
        <v>20</v>
      </c>
      <c r="C23" s="58"/>
      <c r="D23" s="58"/>
      <c r="E23" s="58"/>
      <c r="F23" s="58"/>
      <c r="G23" s="58"/>
      <c r="H23" s="58"/>
      <c r="I23" s="58"/>
      <c r="J23" s="56"/>
      <c r="K23" s="56"/>
    </row>
    <row r="24" spans="2:17" ht="12" customHeight="1" x14ac:dyDescent="0.2">
      <c r="B24" s="69" t="s">
        <v>21</v>
      </c>
      <c r="C24" s="70"/>
      <c r="D24" s="12"/>
      <c r="E24" s="13"/>
      <c r="F24" s="13"/>
      <c r="G24" s="13"/>
      <c r="H24" s="13"/>
      <c r="I24" s="13"/>
      <c r="J24" s="71"/>
      <c r="K24" s="72"/>
    </row>
    <row r="25" spans="2:17" ht="12" customHeight="1" x14ac:dyDescent="0.2">
      <c r="B25" s="69" t="s">
        <v>21</v>
      </c>
      <c r="C25" s="70"/>
      <c r="D25" s="12"/>
      <c r="E25" s="13"/>
      <c r="F25" s="13"/>
      <c r="G25" s="13"/>
      <c r="H25" s="13"/>
      <c r="I25" s="13"/>
      <c r="J25" s="71"/>
      <c r="K25" s="72"/>
    </row>
    <row r="26" spans="2:17" ht="12" customHeight="1" x14ac:dyDescent="0.2">
      <c r="B26" s="69" t="s">
        <v>21</v>
      </c>
      <c r="C26" s="70"/>
      <c r="D26" s="12"/>
      <c r="E26" s="13"/>
      <c r="F26" s="13"/>
      <c r="G26" s="13"/>
      <c r="H26" s="13"/>
      <c r="I26" s="13"/>
      <c r="J26" s="71"/>
      <c r="K26" s="72"/>
    </row>
    <row r="27" spans="2:17" ht="12" customHeight="1" x14ac:dyDescent="0.2">
      <c r="B27" s="69" t="s">
        <v>21</v>
      </c>
      <c r="C27" s="70"/>
      <c r="D27" s="12"/>
      <c r="E27" s="13"/>
      <c r="F27" s="13"/>
      <c r="G27" s="13"/>
      <c r="H27" s="13"/>
      <c r="I27" s="13"/>
      <c r="J27" s="71"/>
      <c r="K27" s="72"/>
    </row>
    <row r="28" spans="2:17" ht="18.75" x14ac:dyDescent="0.3">
      <c r="B28" s="60" t="s">
        <v>22</v>
      </c>
      <c r="C28" s="60"/>
      <c r="D28" s="60"/>
      <c r="E28" s="60"/>
      <c r="F28" s="60"/>
      <c r="G28" s="60"/>
      <c r="H28" s="60"/>
      <c r="I28" s="57"/>
      <c r="J28" s="56">
        <f>+J18+J20-J22</f>
        <v>16000</v>
      </c>
      <c r="K28" s="56"/>
    </row>
    <row r="29" spans="2:17" x14ac:dyDescent="0.2">
      <c r="M29" s="73" t="s">
        <v>23</v>
      </c>
      <c r="N29" s="73"/>
      <c r="P29" s="73" t="s">
        <v>24</v>
      </c>
      <c r="Q29" s="73"/>
    </row>
    <row r="30" spans="2:17" ht="16.5" x14ac:dyDescent="0.3">
      <c r="B30" s="81" t="s">
        <v>25</v>
      </c>
      <c r="C30" s="81"/>
      <c r="D30" s="82" t="s">
        <v>26</v>
      </c>
      <c r="E30" s="82"/>
      <c r="F30" s="82"/>
      <c r="G30" s="82"/>
      <c r="H30" s="82"/>
      <c r="I30" s="82"/>
      <c r="J30" s="81" t="s">
        <v>27</v>
      </c>
      <c r="K30" s="81"/>
      <c r="M30" s="14">
        <f>J32</f>
        <v>16000</v>
      </c>
      <c r="N30" s="15"/>
      <c r="P30" s="14">
        <f>+J34</f>
        <v>3040</v>
      </c>
      <c r="Q30" s="15"/>
    </row>
    <row r="31" spans="2:17" ht="16.5" x14ac:dyDescent="0.3">
      <c r="B31" s="16" t="s">
        <v>28</v>
      </c>
      <c r="C31" s="16" t="s">
        <v>29</v>
      </c>
      <c r="D31" s="82"/>
      <c r="E31" s="82"/>
      <c r="F31" s="82"/>
      <c r="G31" s="82"/>
      <c r="H31" s="82"/>
      <c r="I31" s="82"/>
      <c r="J31" s="16" t="s">
        <v>28</v>
      </c>
      <c r="K31" s="16" t="s">
        <v>29</v>
      </c>
      <c r="N31" s="17"/>
      <c r="Q31" s="17"/>
    </row>
    <row r="32" spans="2:17" ht="16.5" x14ac:dyDescent="0.3">
      <c r="B32" s="18">
        <v>1100</v>
      </c>
      <c r="C32" s="16"/>
      <c r="D32" s="83" t="s">
        <v>30</v>
      </c>
      <c r="E32" s="84"/>
      <c r="F32" s="84"/>
      <c r="G32" s="84"/>
      <c r="H32" s="84"/>
      <c r="I32" s="85"/>
      <c r="J32" s="19">
        <f>J28</f>
        <v>16000</v>
      </c>
      <c r="K32" s="16"/>
      <c r="N32" s="17"/>
      <c r="Q32" s="17"/>
    </row>
    <row r="33" spans="2:18" ht="16.5" x14ac:dyDescent="0.3">
      <c r="B33" s="16"/>
      <c r="C33" s="20">
        <v>1200</v>
      </c>
      <c r="D33" s="74" t="s">
        <v>31</v>
      </c>
      <c r="E33" s="86"/>
      <c r="F33" s="86"/>
      <c r="G33" s="86"/>
      <c r="H33" s="86"/>
      <c r="I33" s="87"/>
      <c r="J33" s="21"/>
      <c r="K33" s="22">
        <f>J32</f>
        <v>16000</v>
      </c>
    </row>
    <row r="34" spans="2:18" ht="16.5" x14ac:dyDescent="0.3">
      <c r="B34" s="18">
        <v>1330</v>
      </c>
      <c r="C34" s="20"/>
      <c r="D34" s="83" t="s">
        <v>32</v>
      </c>
      <c r="E34" s="84"/>
      <c r="F34" s="84"/>
      <c r="G34" s="84"/>
      <c r="H34" s="84"/>
      <c r="I34" s="85"/>
      <c r="J34" s="22">
        <f>+F36*H36</f>
        <v>3040</v>
      </c>
      <c r="K34" s="22"/>
      <c r="P34" s="73" t="s">
        <v>33</v>
      </c>
      <c r="Q34" s="73"/>
    </row>
    <row r="35" spans="2:18" ht="16.5" x14ac:dyDescent="0.3">
      <c r="B35" s="16"/>
      <c r="C35" s="20">
        <v>6920</v>
      </c>
      <c r="D35" s="74" t="s">
        <v>34</v>
      </c>
      <c r="E35" s="75"/>
      <c r="F35" s="75"/>
      <c r="G35" s="75"/>
      <c r="H35" s="75"/>
      <c r="I35" s="76"/>
      <c r="J35" s="21"/>
      <c r="K35" s="22">
        <f>+J34</f>
        <v>3040</v>
      </c>
      <c r="P35" s="14"/>
      <c r="Q35" s="23">
        <f>+K35</f>
        <v>3040</v>
      </c>
    </row>
    <row r="36" spans="2:18" ht="16.5" x14ac:dyDescent="0.3">
      <c r="B36" s="16"/>
      <c r="C36" s="18"/>
      <c r="D36" s="24"/>
      <c r="E36" s="25"/>
      <c r="F36" s="26">
        <f>J28</f>
        <v>16000</v>
      </c>
      <c r="G36" s="27" t="s">
        <v>35</v>
      </c>
      <c r="H36" s="28">
        <v>0.19</v>
      </c>
      <c r="I36" s="29">
        <f>+J34</f>
        <v>3040</v>
      </c>
      <c r="J36" s="16"/>
      <c r="K36" s="19"/>
      <c r="Q36" s="17"/>
    </row>
    <row r="37" spans="2:18" ht="16.5" x14ac:dyDescent="0.3">
      <c r="B37" s="77"/>
      <c r="C37" s="78"/>
      <c r="D37" s="79" t="s">
        <v>36</v>
      </c>
      <c r="E37" s="80"/>
      <c r="F37" s="80"/>
      <c r="G37" s="80"/>
      <c r="H37" s="80"/>
      <c r="I37" s="80"/>
      <c r="J37" s="30">
        <f>SUM(J32:J36)</f>
        <v>19040</v>
      </c>
      <c r="K37" s="30">
        <f>SUM(K32:K36)</f>
        <v>19040</v>
      </c>
      <c r="Q37" s="17"/>
    </row>
    <row r="38" spans="2:18" ht="15.75" thickBot="1" x14ac:dyDescent="0.25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2:18" x14ac:dyDescent="0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1"/>
    </row>
    <row r="40" spans="2:18" ht="18.75" x14ac:dyDescent="0.3">
      <c r="B40" s="5" t="s">
        <v>12</v>
      </c>
      <c r="C40" s="6"/>
      <c r="D40" s="6"/>
      <c r="E40" s="7">
        <f>E11</f>
        <v>2012</v>
      </c>
      <c r="F40" s="60" t="s">
        <v>13</v>
      </c>
      <c r="G40" s="60"/>
      <c r="H40" s="60"/>
      <c r="I40" s="60"/>
      <c r="J40" s="56">
        <f>E13</f>
        <v>4000</v>
      </c>
      <c r="K40" s="56"/>
      <c r="L40" s="31"/>
      <c r="M40" s="31"/>
      <c r="N40" s="31"/>
      <c r="O40" s="31"/>
      <c r="P40" s="31"/>
      <c r="Q40" s="31"/>
      <c r="R40" s="31"/>
    </row>
    <row r="41" spans="2:18" ht="18.75" x14ac:dyDescent="0.3">
      <c r="B41" s="57" t="s">
        <v>14</v>
      </c>
      <c r="C41" s="58"/>
      <c r="D41" s="58"/>
      <c r="E41" s="59"/>
      <c r="F41" s="8" t="s">
        <v>15</v>
      </c>
      <c r="G41" s="9"/>
      <c r="H41" s="9"/>
      <c r="I41" s="9"/>
      <c r="J41" s="56">
        <f>D36</f>
        <v>0</v>
      </c>
      <c r="K41" s="56"/>
      <c r="L41" s="31"/>
      <c r="M41" s="31"/>
      <c r="N41" s="31"/>
      <c r="O41" s="31"/>
      <c r="P41" s="31"/>
      <c r="Q41" s="31"/>
      <c r="R41" s="31"/>
    </row>
    <row r="42" spans="2:18" ht="18.75" x14ac:dyDescent="0.3">
      <c r="B42" s="60" t="s">
        <v>16</v>
      </c>
      <c r="C42" s="60"/>
      <c r="D42" s="60"/>
      <c r="E42" s="60"/>
      <c r="F42" s="61"/>
      <c r="G42" s="62"/>
      <c r="H42" s="62"/>
      <c r="I42" s="62"/>
      <c r="J42" s="62"/>
      <c r="K42" s="63"/>
      <c r="L42" s="31"/>
      <c r="M42" s="31"/>
      <c r="N42" s="31"/>
      <c r="O42" s="31"/>
      <c r="P42" s="31"/>
      <c r="Q42" s="31"/>
      <c r="R42" s="31"/>
    </row>
    <row r="43" spans="2:18" ht="16.5" x14ac:dyDescent="0.3">
      <c r="B43" s="10" t="s">
        <v>17</v>
      </c>
      <c r="C43" s="11"/>
      <c r="D43" s="11"/>
      <c r="E43" s="11"/>
      <c r="F43" s="11"/>
      <c r="G43" s="11"/>
      <c r="H43" s="11"/>
      <c r="I43" s="11"/>
      <c r="J43" s="64">
        <v>0</v>
      </c>
      <c r="K43" s="65"/>
      <c r="L43" s="31"/>
      <c r="M43" s="31"/>
      <c r="N43" s="31"/>
      <c r="O43" s="31"/>
      <c r="P43" s="31"/>
      <c r="Q43" s="31"/>
      <c r="R43" s="31"/>
    </row>
    <row r="44" spans="2:18" ht="18.75" x14ac:dyDescent="0.3">
      <c r="B44" s="60" t="s">
        <v>18</v>
      </c>
      <c r="C44" s="60"/>
      <c r="D44" s="60"/>
      <c r="E44" s="60"/>
      <c r="F44" s="61"/>
      <c r="G44" s="62"/>
      <c r="H44" s="62"/>
      <c r="I44" s="62"/>
      <c r="J44" s="62"/>
      <c r="K44" s="63"/>
      <c r="L44" s="31"/>
      <c r="M44" s="31"/>
      <c r="N44" s="31"/>
      <c r="O44" s="31"/>
      <c r="P44" s="31"/>
      <c r="Q44" s="31"/>
      <c r="R44" s="31"/>
    </row>
    <row r="45" spans="2:18" ht="16.5" x14ac:dyDescent="0.3">
      <c r="B45" s="10" t="s">
        <v>19</v>
      </c>
      <c r="C45" s="11"/>
      <c r="D45" s="11"/>
      <c r="E45" s="11"/>
      <c r="F45" s="11"/>
      <c r="G45" s="11"/>
      <c r="H45" s="11"/>
      <c r="I45" s="11"/>
      <c r="J45" s="64">
        <v>0</v>
      </c>
      <c r="K45" s="65"/>
      <c r="L45" s="31"/>
      <c r="M45" s="31"/>
      <c r="N45" s="31"/>
      <c r="O45" s="31"/>
      <c r="P45" s="31"/>
      <c r="Q45" s="31"/>
      <c r="R45" s="31"/>
    </row>
    <row r="46" spans="2:18" ht="18.75" x14ac:dyDescent="0.3">
      <c r="B46" s="57" t="s">
        <v>20</v>
      </c>
      <c r="C46" s="58"/>
      <c r="D46" s="58"/>
      <c r="E46" s="58"/>
      <c r="F46" s="58"/>
      <c r="G46" s="58"/>
      <c r="H46" s="58"/>
      <c r="I46" s="58"/>
      <c r="J46" s="56"/>
      <c r="K46" s="56"/>
      <c r="L46" s="31"/>
      <c r="M46" s="31"/>
      <c r="N46" s="31"/>
      <c r="O46" s="31"/>
      <c r="P46" s="31"/>
      <c r="Q46" s="31"/>
      <c r="R46" s="31"/>
    </row>
    <row r="47" spans="2:18" x14ac:dyDescent="0.2">
      <c r="B47" s="69" t="s">
        <v>21</v>
      </c>
      <c r="C47" s="70"/>
      <c r="D47" s="12">
        <f>E40</f>
        <v>2012</v>
      </c>
      <c r="E47" s="33">
        <v>16000</v>
      </c>
      <c r="F47" s="88" t="s">
        <v>37</v>
      </c>
      <c r="G47" s="88"/>
      <c r="H47" s="34">
        <f>+E47-J47</f>
        <v>12000</v>
      </c>
      <c r="I47" s="35"/>
      <c r="J47" s="89">
        <f>E14</f>
        <v>4000</v>
      </c>
      <c r="K47" s="90"/>
      <c r="L47" s="31"/>
      <c r="M47" s="31"/>
      <c r="N47" s="31"/>
      <c r="O47" s="31"/>
      <c r="P47" s="31"/>
      <c r="Q47" s="31"/>
      <c r="R47" s="31"/>
    </row>
    <row r="48" spans="2:18" x14ac:dyDescent="0.2">
      <c r="B48" s="69" t="s">
        <v>21</v>
      </c>
      <c r="C48" s="70"/>
      <c r="D48" s="12"/>
      <c r="E48" s="13"/>
      <c r="F48" s="13"/>
      <c r="G48" s="13"/>
      <c r="H48" s="13"/>
      <c r="I48" s="13"/>
      <c r="J48" s="71"/>
      <c r="K48" s="72"/>
      <c r="L48" s="31"/>
      <c r="M48" s="31"/>
      <c r="N48" s="31"/>
      <c r="O48" s="31"/>
      <c r="P48" s="31"/>
      <c r="Q48" s="31"/>
      <c r="R48" s="31"/>
    </row>
    <row r="49" spans="2:18" x14ac:dyDescent="0.2">
      <c r="B49" s="69" t="s">
        <v>21</v>
      </c>
      <c r="C49" s="70"/>
      <c r="D49" s="12"/>
      <c r="E49" s="13"/>
      <c r="F49" s="13"/>
      <c r="G49" s="13"/>
      <c r="H49" s="13"/>
      <c r="I49" s="13"/>
      <c r="J49" s="71"/>
      <c r="K49" s="72"/>
      <c r="L49" s="31"/>
      <c r="M49" s="31"/>
      <c r="N49" s="31"/>
      <c r="O49" s="31"/>
      <c r="P49" s="31"/>
      <c r="Q49" s="31"/>
      <c r="R49" s="31"/>
    </row>
    <row r="50" spans="2:18" x14ac:dyDescent="0.2">
      <c r="B50" s="69" t="s">
        <v>21</v>
      </c>
      <c r="C50" s="70"/>
      <c r="D50" s="12"/>
      <c r="E50" s="13"/>
      <c r="F50" s="13"/>
      <c r="G50" s="13"/>
      <c r="H50" s="13"/>
      <c r="I50" s="13"/>
      <c r="J50" s="71"/>
      <c r="K50" s="72"/>
      <c r="L50" s="31"/>
      <c r="M50" s="31"/>
      <c r="N50" s="31"/>
      <c r="O50" s="31"/>
      <c r="P50" s="31"/>
      <c r="Q50" s="31"/>
      <c r="R50" s="31"/>
    </row>
    <row r="51" spans="2:18" ht="18.75" x14ac:dyDescent="0.3">
      <c r="B51" s="60" t="s">
        <v>22</v>
      </c>
      <c r="C51" s="60"/>
      <c r="D51" s="60"/>
      <c r="E51" s="60"/>
      <c r="F51" s="60"/>
      <c r="G51" s="60"/>
      <c r="H51" s="60"/>
      <c r="I51" s="57"/>
      <c r="J51" s="56">
        <f>+J40+J43-J45-J47</f>
        <v>0</v>
      </c>
      <c r="K51" s="56"/>
      <c r="L51" s="31"/>
      <c r="M51" s="31"/>
      <c r="N51" s="31"/>
      <c r="O51" s="31"/>
      <c r="P51" s="31"/>
      <c r="Q51" s="31"/>
      <c r="R51" s="31"/>
    </row>
    <row r="52" spans="2:18" x14ac:dyDescent="0.2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73" t="s">
        <v>23</v>
      </c>
      <c r="N52" s="73"/>
      <c r="O52" s="31"/>
      <c r="P52" s="73" t="s">
        <v>24</v>
      </c>
      <c r="Q52" s="73"/>
      <c r="R52" s="31"/>
    </row>
    <row r="53" spans="2:18" ht="16.5" x14ac:dyDescent="0.3">
      <c r="B53" s="81" t="s">
        <v>25</v>
      </c>
      <c r="C53" s="81"/>
      <c r="D53" s="82" t="s">
        <v>26</v>
      </c>
      <c r="E53" s="82"/>
      <c r="F53" s="82"/>
      <c r="G53" s="82"/>
      <c r="H53" s="82"/>
      <c r="I53" s="82"/>
      <c r="J53" s="81" t="s">
        <v>27</v>
      </c>
      <c r="K53" s="81"/>
      <c r="L53" s="36">
        <v>2011</v>
      </c>
      <c r="M53" s="14">
        <f>J32</f>
        <v>16000</v>
      </c>
      <c r="N53" s="15"/>
      <c r="O53" s="36">
        <v>2011</v>
      </c>
      <c r="P53" s="14">
        <f>P30</f>
        <v>3040</v>
      </c>
      <c r="Q53" s="15"/>
      <c r="R53" s="31"/>
    </row>
    <row r="54" spans="2:18" ht="16.5" x14ac:dyDescent="0.3">
      <c r="B54" s="16" t="s">
        <v>28</v>
      </c>
      <c r="C54" s="16" t="s">
        <v>29</v>
      </c>
      <c r="D54" s="82"/>
      <c r="E54" s="82"/>
      <c r="F54" s="82"/>
      <c r="G54" s="82"/>
      <c r="H54" s="82"/>
      <c r="I54" s="82"/>
      <c r="J54" s="16" t="s">
        <v>28</v>
      </c>
      <c r="K54" s="16" t="s">
        <v>29</v>
      </c>
      <c r="L54" s="31"/>
      <c r="M54" s="31"/>
      <c r="N54" s="37">
        <f>K56</f>
        <v>4000</v>
      </c>
      <c r="O54" s="36">
        <v>2012</v>
      </c>
      <c r="P54" s="31"/>
      <c r="Q54" s="37">
        <f>K58</f>
        <v>760</v>
      </c>
      <c r="R54" s="31"/>
    </row>
    <row r="55" spans="2:18" ht="16.5" x14ac:dyDescent="0.3">
      <c r="B55" s="18">
        <v>12000</v>
      </c>
      <c r="C55" s="16"/>
      <c r="D55" s="83" t="s">
        <v>31</v>
      </c>
      <c r="E55" s="84"/>
      <c r="F55" s="84"/>
      <c r="G55" s="84"/>
      <c r="H55" s="84"/>
      <c r="I55" s="85"/>
      <c r="J55" s="19">
        <f>J40</f>
        <v>4000</v>
      </c>
      <c r="K55" s="16"/>
      <c r="L55" s="31"/>
      <c r="M55" s="31"/>
      <c r="N55" s="17"/>
      <c r="O55" s="31"/>
      <c r="P55" s="31"/>
      <c r="Q55" s="17"/>
      <c r="R55" s="31"/>
    </row>
    <row r="56" spans="2:18" ht="16.5" x14ac:dyDescent="0.3">
      <c r="B56" s="16"/>
      <c r="C56" s="20">
        <v>1100</v>
      </c>
      <c r="D56" s="74" t="s">
        <v>30</v>
      </c>
      <c r="E56" s="86"/>
      <c r="F56" s="86"/>
      <c r="G56" s="86"/>
      <c r="H56" s="86"/>
      <c r="I56" s="87"/>
      <c r="J56" s="21"/>
      <c r="K56" s="22">
        <f>J55</f>
        <v>4000</v>
      </c>
      <c r="L56" s="31"/>
      <c r="M56" s="31"/>
      <c r="N56" s="31"/>
      <c r="O56" s="31"/>
      <c r="P56" s="31"/>
      <c r="Q56" s="31"/>
      <c r="R56" s="31"/>
    </row>
    <row r="57" spans="2:18" ht="16.5" x14ac:dyDescent="0.3">
      <c r="B57" s="18">
        <v>6920</v>
      </c>
      <c r="C57" s="20"/>
      <c r="D57" s="83" t="s">
        <v>34</v>
      </c>
      <c r="E57" s="91"/>
      <c r="F57" s="91"/>
      <c r="G57" s="91"/>
      <c r="H57" s="91"/>
      <c r="I57" s="92"/>
      <c r="J57" s="22">
        <f>+F59*H59</f>
        <v>760</v>
      </c>
      <c r="K57" s="22"/>
      <c r="L57" s="31"/>
      <c r="M57" s="31"/>
      <c r="N57" s="31"/>
      <c r="O57" s="31"/>
      <c r="P57" s="73" t="s">
        <v>33</v>
      </c>
      <c r="Q57" s="73"/>
      <c r="R57" s="31"/>
    </row>
    <row r="58" spans="2:18" ht="16.5" x14ac:dyDescent="0.3">
      <c r="B58" s="16"/>
      <c r="C58" s="20">
        <v>1330</v>
      </c>
      <c r="D58" s="74" t="s">
        <v>32</v>
      </c>
      <c r="E58" s="86"/>
      <c r="F58" s="86"/>
      <c r="G58" s="86"/>
      <c r="H58" s="86"/>
      <c r="I58" s="87"/>
      <c r="J58" s="21"/>
      <c r="K58" s="22">
        <f>+J57</f>
        <v>760</v>
      </c>
      <c r="L58" s="31"/>
      <c r="M58" s="31"/>
      <c r="N58" s="31"/>
      <c r="O58" s="36">
        <v>2011</v>
      </c>
      <c r="P58" s="14"/>
      <c r="Q58" s="23">
        <f>Q35</f>
        <v>3040</v>
      </c>
      <c r="R58" s="31"/>
    </row>
    <row r="59" spans="2:18" ht="16.5" x14ac:dyDescent="0.3">
      <c r="B59" s="16"/>
      <c r="C59" s="18"/>
      <c r="D59" s="24"/>
      <c r="E59" s="25"/>
      <c r="F59" s="26">
        <f>J47</f>
        <v>4000</v>
      </c>
      <c r="G59" s="27" t="s">
        <v>35</v>
      </c>
      <c r="H59" s="28">
        <v>0.19</v>
      </c>
      <c r="I59" s="29">
        <f>+J57</f>
        <v>760</v>
      </c>
      <c r="J59" s="16"/>
      <c r="K59" s="19"/>
      <c r="L59" s="31"/>
      <c r="M59" s="31"/>
      <c r="N59" s="31"/>
      <c r="O59" s="36">
        <v>2012</v>
      </c>
      <c r="P59" s="38">
        <f>J57</f>
        <v>760</v>
      </c>
      <c r="Q59" s="17"/>
      <c r="R59" s="31"/>
    </row>
    <row r="60" spans="2:18" ht="16.5" x14ac:dyDescent="0.3">
      <c r="B60" s="77"/>
      <c r="C60" s="78"/>
      <c r="D60" s="79" t="s">
        <v>36</v>
      </c>
      <c r="E60" s="80"/>
      <c r="F60" s="80"/>
      <c r="G60" s="80"/>
      <c r="H60" s="80"/>
      <c r="I60" s="80"/>
      <c r="J60" s="30">
        <f>SUM(J55:J59)</f>
        <v>4760</v>
      </c>
      <c r="K60" s="30">
        <f>SUM(K55:K59)</f>
        <v>4760</v>
      </c>
      <c r="L60" s="31"/>
      <c r="M60" s="31"/>
      <c r="N60" s="31"/>
      <c r="O60" s="31"/>
      <c r="P60" s="31"/>
      <c r="Q60" s="17"/>
      <c r="R60" s="31"/>
    </row>
    <row r="61" spans="2:18" ht="15.75" thickBot="1" x14ac:dyDescent="0.25"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1"/>
    </row>
    <row r="62" spans="2:18" x14ac:dyDescent="0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2:18" ht="18.75" x14ac:dyDescent="0.3">
      <c r="B63" s="5" t="s">
        <v>12</v>
      </c>
      <c r="C63" s="6"/>
      <c r="D63" s="6"/>
      <c r="E63" s="7">
        <f>+F11</f>
        <v>2013</v>
      </c>
      <c r="F63" s="60" t="s">
        <v>13</v>
      </c>
      <c r="G63" s="60"/>
      <c r="H63" s="60"/>
      <c r="I63" s="60"/>
      <c r="J63" s="56">
        <f>+F13</f>
        <v>2000</v>
      </c>
      <c r="K63" s="56"/>
      <c r="L63" s="31"/>
      <c r="M63" s="31"/>
      <c r="N63" s="31"/>
      <c r="O63" s="31"/>
      <c r="P63" s="31"/>
      <c r="Q63" s="31"/>
    </row>
    <row r="64" spans="2:18" ht="18.75" x14ac:dyDescent="0.3">
      <c r="B64" s="57" t="s">
        <v>14</v>
      </c>
      <c r="C64" s="58"/>
      <c r="D64" s="58"/>
      <c r="E64" s="59"/>
      <c r="F64" s="8" t="s">
        <v>15</v>
      </c>
      <c r="G64" s="9"/>
      <c r="H64" s="9"/>
      <c r="I64" s="9"/>
      <c r="J64" s="56">
        <f>D59</f>
        <v>0</v>
      </c>
      <c r="K64" s="56"/>
      <c r="L64" s="31"/>
      <c r="M64" s="31"/>
      <c r="N64" s="31"/>
      <c r="O64" s="31"/>
      <c r="P64" s="31"/>
      <c r="Q64" s="31"/>
    </row>
    <row r="65" spans="2:17" ht="18.75" x14ac:dyDescent="0.3">
      <c r="B65" s="60" t="s">
        <v>16</v>
      </c>
      <c r="C65" s="60"/>
      <c r="D65" s="60"/>
      <c r="E65" s="60"/>
      <c r="F65" s="61"/>
      <c r="G65" s="62"/>
      <c r="H65" s="62"/>
      <c r="I65" s="62"/>
      <c r="J65" s="62"/>
      <c r="K65" s="63"/>
      <c r="L65" s="31"/>
      <c r="M65" s="31"/>
      <c r="N65" s="31"/>
      <c r="O65" s="31"/>
      <c r="P65" s="31"/>
      <c r="Q65" s="31"/>
    </row>
    <row r="66" spans="2:17" ht="16.5" x14ac:dyDescent="0.3">
      <c r="B66" s="10" t="s">
        <v>17</v>
      </c>
      <c r="C66" s="11"/>
      <c r="D66" s="11"/>
      <c r="E66" s="11"/>
      <c r="F66" s="11"/>
      <c r="G66" s="11"/>
      <c r="H66" s="11"/>
      <c r="I66" s="11"/>
      <c r="J66" s="64">
        <v>0</v>
      </c>
      <c r="K66" s="65"/>
      <c r="L66" s="31"/>
      <c r="M66" s="31"/>
      <c r="N66" s="31"/>
      <c r="O66" s="31"/>
      <c r="P66" s="31"/>
      <c r="Q66" s="31"/>
    </row>
    <row r="67" spans="2:17" ht="18.75" x14ac:dyDescent="0.3">
      <c r="B67" s="60" t="s">
        <v>18</v>
      </c>
      <c r="C67" s="60"/>
      <c r="D67" s="60"/>
      <c r="E67" s="60"/>
      <c r="F67" s="61"/>
      <c r="G67" s="62"/>
      <c r="H67" s="62"/>
      <c r="I67" s="62"/>
      <c r="J67" s="62"/>
      <c r="K67" s="63"/>
      <c r="L67" s="31"/>
      <c r="M67" s="31"/>
      <c r="N67" s="31"/>
      <c r="O67" s="31"/>
      <c r="P67" s="31"/>
      <c r="Q67" s="31"/>
    </row>
    <row r="68" spans="2:17" ht="16.5" x14ac:dyDescent="0.3">
      <c r="B68" s="10" t="s">
        <v>19</v>
      </c>
      <c r="C68" s="11"/>
      <c r="D68" s="11"/>
      <c r="E68" s="11"/>
      <c r="F68" s="11"/>
      <c r="G68" s="11"/>
      <c r="H68" s="11"/>
      <c r="I68" s="11"/>
      <c r="J68" s="64">
        <v>0</v>
      </c>
      <c r="K68" s="65"/>
      <c r="L68" s="31"/>
      <c r="M68" s="31"/>
      <c r="N68" s="31"/>
      <c r="O68" s="31"/>
      <c r="P68" s="31"/>
      <c r="Q68" s="31"/>
    </row>
    <row r="69" spans="2:17" ht="18.75" x14ac:dyDescent="0.3">
      <c r="B69" s="57" t="s">
        <v>20</v>
      </c>
      <c r="C69" s="58"/>
      <c r="D69" s="58"/>
      <c r="E69" s="58"/>
      <c r="F69" s="58"/>
      <c r="G69" s="58"/>
      <c r="H69" s="58"/>
      <c r="I69" s="58"/>
      <c r="J69" s="56"/>
      <c r="K69" s="56"/>
      <c r="L69" s="31"/>
      <c r="M69" s="31"/>
      <c r="N69" s="31"/>
      <c r="O69" s="31"/>
      <c r="P69" s="31"/>
      <c r="Q69" s="31"/>
    </row>
    <row r="70" spans="2:17" x14ac:dyDescent="0.2">
      <c r="B70" s="69" t="s">
        <v>21</v>
      </c>
      <c r="C70" s="70"/>
      <c r="D70" s="12"/>
      <c r="E70" s="33"/>
      <c r="F70" s="88"/>
      <c r="G70" s="88"/>
      <c r="H70" s="34"/>
      <c r="I70" s="35"/>
      <c r="J70" s="89"/>
      <c r="K70" s="90"/>
      <c r="L70" s="31"/>
      <c r="M70" s="31"/>
      <c r="N70" s="31"/>
      <c r="O70" s="31"/>
      <c r="P70" s="31"/>
      <c r="Q70" s="31"/>
    </row>
    <row r="71" spans="2:17" x14ac:dyDescent="0.2">
      <c r="B71" s="69" t="s">
        <v>21</v>
      </c>
      <c r="C71" s="70"/>
      <c r="D71" s="12">
        <f>E63</f>
        <v>2013</v>
      </c>
      <c r="E71" s="33">
        <f>H47</f>
        <v>12000</v>
      </c>
      <c r="F71" s="88" t="s">
        <v>37</v>
      </c>
      <c r="G71" s="88"/>
      <c r="H71" s="34">
        <f>+E71-J71</f>
        <v>10000</v>
      </c>
      <c r="I71" s="13"/>
      <c r="J71" s="89">
        <f>F14</f>
        <v>2000</v>
      </c>
      <c r="K71" s="90"/>
      <c r="L71" s="31"/>
      <c r="M71" s="31"/>
      <c r="N71" s="31"/>
      <c r="O71" s="31"/>
      <c r="P71" s="31"/>
      <c r="Q71" s="31"/>
    </row>
    <row r="72" spans="2:17" x14ac:dyDescent="0.2">
      <c r="B72" s="69" t="s">
        <v>21</v>
      </c>
      <c r="C72" s="70"/>
      <c r="D72" s="12"/>
      <c r="E72" s="13"/>
      <c r="F72" s="13"/>
      <c r="G72" s="13"/>
      <c r="H72" s="13"/>
      <c r="I72" s="13"/>
      <c r="J72" s="71"/>
      <c r="K72" s="72"/>
      <c r="L72" s="31"/>
      <c r="M72" s="73" t="s">
        <v>23</v>
      </c>
      <c r="N72" s="73"/>
      <c r="O72" s="31"/>
      <c r="P72" s="73" t="s">
        <v>24</v>
      </c>
      <c r="Q72" s="73"/>
    </row>
    <row r="73" spans="2:17" x14ac:dyDescent="0.2">
      <c r="B73" s="69" t="s">
        <v>21</v>
      </c>
      <c r="C73" s="70"/>
      <c r="D73" s="12"/>
      <c r="E73" s="13"/>
      <c r="F73" s="13"/>
      <c r="G73" s="13"/>
      <c r="H73" s="13"/>
      <c r="I73" s="13"/>
      <c r="J73" s="71"/>
      <c r="K73" s="72"/>
      <c r="L73" s="36">
        <f>L53</f>
        <v>2011</v>
      </c>
      <c r="M73" s="14">
        <f>M53</f>
        <v>16000</v>
      </c>
      <c r="N73" s="15"/>
      <c r="O73" s="36">
        <v>2011</v>
      </c>
      <c r="P73" s="14">
        <f>P53</f>
        <v>3040</v>
      </c>
      <c r="Q73" s="15"/>
    </row>
    <row r="74" spans="2:17" ht="18.75" x14ac:dyDescent="0.3">
      <c r="B74" s="60" t="s">
        <v>22</v>
      </c>
      <c r="C74" s="60"/>
      <c r="D74" s="60"/>
      <c r="E74" s="60"/>
      <c r="F74" s="60"/>
      <c r="G74" s="60"/>
      <c r="H74" s="60"/>
      <c r="I74" s="57"/>
      <c r="J74" s="56">
        <f>+J63+J66-J68-J70</f>
        <v>2000</v>
      </c>
      <c r="K74" s="56"/>
      <c r="L74" s="31"/>
      <c r="M74" s="31"/>
      <c r="N74" s="37">
        <f>N54</f>
        <v>4000</v>
      </c>
      <c r="O74" s="36">
        <v>2012</v>
      </c>
      <c r="P74" s="31"/>
      <c r="Q74" s="37">
        <f>Q54</f>
        <v>760</v>
      </c>
    </row>
    <row r="75" spans="2:17" x14ac:dyDescent="0.2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7">
        <f>K79</f>
        <v>2000</v>
      </c>
      <c r="O75" s="36">
        <v>2013</v>
      </c>
      <c r="P75" s="31"/>
      <c r="Q75" s="37">
        <f>K81</f>
        <v>380</v>
      </c>
    </row>
    <row r="76" spans="2:17" ht="16.5" x14ac:dyDescent="0.3">
      <c r="B76" s="81" t="s">
        <v>25</v>
      </c>
      <c r="C76" s="81"/>
      <c r="D76" s="82" t="s">
        <v>26</v>
      </c>
      <c r="E76" s="82"/>
      <c r="F76" s="82"/>
      <c r="G76" s="82"/>
      <c r="H76" s="82"/>
      <c r="I76" s="82"/>
      <c r="J76" s="81" t="s">
        <v>27</v>
      </c>
      <c r="K76" s="81"/>
      <c r="L76" s="31"/>
      <c r="M76" s="31"/>
      <c r="N76" s="31"/>
      <c r="O76" s="31"/>
      <c r="P76" s="31"/>
      <c r="Q76" s="31"/>
    </row>
    <row r="77" spans="2:17" ht="16.5" x14ac:dyDescent="0.3">
      <c r="B77" s="16" t="s">
        <v>28</v>
      </c>
      <c r="C77" s="16" t="s">
        <v>29</v>
      </c>
      <c r="D77" s="82"/>
      <c r="E77" s="82"/>
      <c r="F77" s="82"/>
      <c r="G77" s="82"/>
      <c r="H77" s="82"/>
      <c r="I77" s="82"/>
      <c r="J77" s="16" t="s">
        <v>28</v>
      </c>
      <c r="K77" s="16" t="s">
        <v>29</v>
      </c>
      <c r="L77" s="31"/>
      <c r="M77" s="31"/>
      <c r="N77" s="31"/>
      <c r="O77" s="31"/>
      <c r="P77" s="93"/>
      <c r="Q77" s="93"/>
    </row>
    <row r="78" spans="2:17" ht="16.5" x14ac:dyDescent="0.3">
      <c r="B78" s="18">
        <v>12000</v>
      </c>
      <c r="C78" s="16"/>
      <c r="D78" s="83" t="s">
        <v>31</v>
      </c>
      <c r="E78" s="84"/>
      <c r="F78" s="84"/>
      <c r="G78" s="84"/>
      <c r="H78" s="84"/>
      <c r="I78" s="85"/>
      <c r="J78" s="19">
        <f>J63</f>
        <v>2000</v>
      </c>
      <c r="K78" s="16"/>
      <c r="L78" s="31"/>
      <c r="M78" s="31"/>
      <c r="N78" s="31"/>
      <c r="O78" s="31"/>
      <c r="P78" s="73" t="s">
        <v>33</v>
      </c>
      <c r="Q78" s="73"/>
    </row>
    <row r="79" spans="2:17" ht="16.5" x14ac:dyDescent="0.3">
      <c r="B79" s="16"/>
      <c r="C79" s="20">
        <v>1100</v>
      </c>
      <c r="D79" s="74" t="s">
        <v>30</v>
      </c>
      <c r="E79" s="86"/>
      <c r="F79" s="86"/>
      <c r="G79" s="86"/>
      <c r="H79" s="86"/>
      <c r="I79" s="87"/>
      <c r="J79" s="21"/>
      <c r="K79" s="22">
        <f>J78</f>
        <v>2000</v>
      </c>
      <c r="L79" s="31"/>
      <c r="M79" s="31"/>
      <c r="N79" s="31"/>
      <c r="O79" s="36">
        <v>2011</v>
      </c>
      <c r="P79" s="14"/>
      <c r="Q79" s="23">
        <f>Q58</f>
        <v>3040</v>
      </c>
    </row>
    <row r="80" spans="2:17" ht="16.5" x14ac:dyDescent="0.3">
      <c r="B80" s="18">
        <v>6920</v>
      </c>
      <c r="C80" s="20"/>
      <c r="D80" s="83" t="s">
        <v>34</v>
      </c>
      <c r="E80" s="91"/>
      <c r="F80" s="91"/>
      <c r="G80" s="91"/>
      <c r="H80" s="91"/>
      <c r="I80" s="92"/>
      <c r="J80" s="22">
        <f>+F82*H82</f>
        <v>380</v>
      </c>
      <c r="K80" s="22"/>
      <c r="L80" s="31"/>
      <c r="M80" s="31"/>
      <c r="N80" s="31"/>
      <c r="O80" s="36">
        <v>2012</v>
      </c>
      <c r="P80" s="38">
        <f>P59</f>
        <v>760</v>
      </c>
      <c r="Q80" s="17"/>
    </row>
    <row r="81" spans="2:17" ht="16.5" x14ac:dyDescent="0.3">
      <c r="B81" s="16"/>
      <c r="C81" s="20">
        <v>1330</v>
      </c>
      <c r="D81" s="74" t="s">
        <v>32</v>
      </c>
      <c r="E81" s="86"/>
      <c r="F81" s="86"/>
      <c r="G81" s="86"/>
      <c r="H81" s="86"/>
      <c r="I81" s="87"/>
      <c r="J81" s="21"/>
      <c r="K81" s="22">
        <f>+J80</f>
        <v>380</v>
      </c>
      <c r="L81" s="31"/>
      <c r="M81" s="31"/>
      <c r="N81" s="31"/>
      <c r="O81" s="36">
        <v>2013</v>
      </c>
      <c r="P81" s="38">
        <f>J80</f>
        <v>380</v>
      </c>
      <c r="Q81" s="17"/>
    </row>
    <row r="82" spans="2:17" ht="16.5" x14ac:dyDescent="0.3">
      <c r="B82" s="16"/>
      <c r="C82" s="18"/>
      <c r="D82" s="24"/>
      <c r="E82" s="25"/>
      <c r="F82" s="26">
        <f>J71</f>
        <v>2000</v>
      </c>
      <c r="G82" s="27" t="s">
        <v>35</v>
      </c>
      <c r="H82" s="28">
        <v>0.19</v>
      </c>
      <c r="I82" s="29">
        <f>+J80</f>
        <v>380</v>
      </c>
      <c r="J82" s="16"/>
      <c r="K82" s="19"/>
      <c r="L82" s="31"/>
      <c r="M82" s="31"/>
      <c r="N82" s="31"/>
      <c r="O82" s="31"/>
      <c r="P82" s="31"/>
      <c r="Q82" s="31"/>
    </row>
    <row r="83" spans="2:17" ht="16.5" x14ac:dyDescent="0.3">
      <c r="B83" s="77"/>
      <c r="C83" s="78"/>
      <c r="D83" s="79" t="s">
        <v>36</v>
      </c>
      <c r="E83" s="80"/>
      <c r="F83" s="80"/>
      <c r="G83" s="80"/>
      <c r="H83" s="80"/>
      <c r="I83" s="80"/>
      <c r="J83" s="30">
        <f>SUM(J78:J82)</f>
        <v>2380</v>
      </c>
      <c r="K83" s="30">
        <f>SUM(K78:K82)</f>
        <v>2380</v>
      </c>
      <c r="L83" s="31"/>
      <c r="M83" s="31"/>
      <c r="N83" s="31"/>
      <c r="O83" s="31"/>
      <c r="P83" s="31"/>
      <c r="Q83" s="31"/>
    </row>
    <row r="84" spans="2:17" ht="15.75" thickBot="1" x14ac:dyDescent="0.25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</row>
    <row r="85" spans="2:17" x14ac:dyDescent="0.2"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</row>
    <row r="86" spans="2:17" ht="18.75" x14ac:dyDescent="0.3">
      <c r="B86" s="5" t="s">
        <v>12</v>
      </c>
      <c r="C86" s="6"/>
      <c r="D86" s="6"/>
      <c r="E86" s="7">
        <f>G11</f>
        <v>2014</v>
      </c>
      <c r="F86" s="60" t="s">
        <v>13</v>
      </c>
      <c r="G86" s="60"/>
      <c r="H86" s="60"/>
      <c r="I86" s="60"/>
      <c r="J86" s="56">
        <f>+F37</f>
        <v>0</v>
      </c>
      <c r="K86" s="56"/>
      <c r="L86" s="31"/>
      <c r="M86" s="31"/>
      <c r="N86" s="31"/>
      <c r="O86" s="31"/>
      <c r="P86" s="31"/>
      <c r="Q86" s="31"/>
    </row>
    <row r="87" spans="2:17" ht="18.75" x14ac:dyDescent="0.3">
      <c r="B87" s="57" t="s">
        <v>14</v>
      </c>
      <c r="C87" s="58"/>
      <c r="D87" s="58"/>
      <c r="E87" s="59"/>
      <c r="F87" s="8" t="s">
        <v>15</v>
      </c>
      <c r="G87" s="9"/>
      <c r="H87" s="9"/>
      <c r="I87" s="9"/>
      <c r="J87" s="56"/>
      <c r="K87" s="56"/>
      <c r="L87" s="31"/>
      <c r="M87" s="31"/>
      <c r="N87" s="31"/>
      <c r="O87" s="31"/>
      <c r="P87" s="31"/>
      <c r="Q87" s="31"/>
    </row>
    <row r="88" spans="2:17" ht="18.75" x14ac:dyDescent="0.3">
      <c r="B88" s="60" t="s">
        <v>16</v>
      </c>
      <c r="C88" s="60"/>
      <c r="D88" s="60"/>
      <c r="E88" s="60"/>
      <c r="F88" s="61"/>
      <c r="G88" s="62"/>
      <c r="H88" s="62"/>
      <c r="I88" s="62"/>
      <c r="J88" s="62"/>
      <c r="K88" s="63"/>
      <c r="L88" s="31"/>
      <c r="M88" s="31"/>
      <c r="N88" s="31"/>
      <c r="O88" s="31"/>
      <c r="P88" s="31"/>
      <c r="Q88" s="31"/>
    </row>
    <row r="89" spans="2:17" ht="16.5" x14ac:dyDescent="0.3">
      <c r="B89" s="10" t="s">
        <v>17</v>
      </c>
      <c r="C89" s="11"/>
      <c r="D89" s="11"/>
      <c r="E89" s="11"/>
      <c r="F89" s="11"/>
      <c r="G89" s="11"/>
      <c r="H89" s="11"/>
      <c r="I89" s="11"/>
      <c r="J89" s="64">
        <v>0</v>
      </c>
      <c r="K89" s="65"/>
      <c r="L89" s="31"/>
      <c r="M89" s="31"/>
      <c r="N89" s="31"/>
      <c r="O89" s="31"/>
      <c r="P89" s="31"/>
      <c r="Q89" s="31"/>
    </row>
    <row r="90" spans="2:17" ht="18.75" x14ac:dyDescent="0.3">
      <c r="B90" s="60" t="s">
        <v>18</v>
      </c>
      <c r="C90" s="60"/>
      <c r="D90" s="60"/>
      <c r="E90" s="60"/>
      <c r="F90" s="61"/>
      <c r="G90" s="62"/>
      <c r="H90" s="62"/>
      <c r="I90" s="62"/>
      <c r="J90" s="62"/>
      <c r="K90" s="63"/>
      <c r="L90" s="31"/>
      <c r="M90" s="31"/>
      <c r="N90" s="31"/>
      <c r="O90" s="31"/>
      <c r="P90" s="31"/>
      <c r="Q90" s="31"/>
    </row>
    <row r="91" spans="2:17" ht="16.5" x14ac:dyDescent="0.3">
      <c r="B91" s="10" t="s">
        <v>19</v>
      </c>
      <c r="C91" s="11"/>
      <c r="D91" s="11"/>
      <c r="E91" s="11"/>
      <c r="F91" s="11"/>
      <c r="G91" s="11"/>
      <c r="H91" s="11"/>
      <c r="I91" s="11"/>
      <c r="J91" s="64">
        <v>0</v>
      </c>
      <c r="K91" s="65"/>
      <c r="L91" s="31"/>
      <c r="M91" s="31"/>
      <c r="N91" s="31"/>
      <c r="O91" s="31"/>
      <c r="P91" s="31"/>
      <c r="Q91" s="31"/>
    </row>
    <row r="92" spans="2:17" ht="18.75" x14ac:dyDescent="0.3">
      <c r="B92" s="57" t="s">
        <v>20</v>
      </c>
      <c r="C92" s="58"/>
      <c r="D92" s="58"/>
      <c r="E92" s="58"/>
      <c r="F92" s="58"/>
      <c r="G92" s="58"/>
      <c r="H92" s="58"/>
      <c r="I92" s="58"/>
      <c r="J92" s="56"/>
      <c r="K92" s="56"/>
      <c r="L92" s="31"/>
      <c r="M92" s="31"/>
      <c r="N92" s="31"/>
      <c r="O92" s="31"/>
      <c r="P92" s="31"/>
      <c r="Q92" s="31"/>
    </row>
    <row r="93" spans="2:17" x14ac:dyDescent="0.2">
      <c r="B93" s="69" t="s">
        <v>21</v>
      </c>
      <c r="C93" s="70"/>
      <c r="D93" s="12"/>
      <c r="E93" s="33"/>
      <c r="F93" s="88"/>
      <c r="G93" s="88"/>
      <c r="H93" s="34"/>
      <c r="I93" s="35"/>
      <c r="J93" s="89"/>
      <c r="K93" s="90"/>
      <c r="L93" s="31"/>
      <c r="M93" s="31"/>
      <c r="N93" s="31"/>
      <c r="O93" s="31"/>
      <c r="P93" s="31"/>
      <c r="Q93" s="31"/>
    </row>
    <row r="94" spans="2:17" x14ac:dyDescent="0.2">
      <c r="B94" s="69" t="s">
        <v>21</v>
      </c>
      <c r="C94" s="70"/>
      <c r="D94" s="12"/>
      <c r="E94" s="33"/>
      <c r="F94" s="88"/>
      <c r="G94" s="88"/>
      <c r="H94" s="34"/>
      <c r="I94" s="13"/>
      <c r="J94" s="89"/>
      <c r="K94" s="90"/>
      <c r="L94" s="31"/>
      <c r="M94" s="31"/>
      <c r="N94" s="31"/>
      <c r="O94" s="31"/>
      <c r="P94" s="31"/>
      <c r="Q94" s="31"/>
    </row>
    <row r="95" spans="2:17" x14ac:dyDescent="0.2">
      <c r="B95" s="69" t="s">
        <v>21</v>
      </c>
      <c r="C95" s="70"/>
      <c r="D95" s="12">
        <f>E86</f>
        <v>2014</v>
      </c>
      <c r="E95" s="33">
        <f>H71</f>
        <v>10000</v>
      </c>
      <c r="F95" s="88" t="s">
        <v>37</v>
      </c>
      <c r="G95" s="88"/>
      <c r="H95" s="34">
        <f>+E95-J95</f>
        <v>7000</v>
      </c>
      <c r="I95" s="13"/>
      <c r="J95" s="89">
        <f>G14</f>
        <v>3000</v>
      </c>
      <c r="K95" s="90"/>
      <c r="L95" s="31"/>
      <c r="M95" s="73" t="s">
        <v>23</v>
      </c>
      <c r="N95" s="73"/>
      <c r="O95" s="31"/>
      <c r="P95" s="73" t="s">
        <v>24</v>
      </c>
      <c r="Q95" s="73"/>
    </row>
    <row r="96" spans="2:17" x14ac:dyDescent="0.2">
      <c r="B96" s="69" t="s">
        <v>21</v>
      </c>
      <c r="C96" s="70"/>
      <c r="D96" s="12"/>
      <c r="E96" s="13"/>
      <c r="F96" s="13"/>
      <c r="G96" s="13"/>
      <c r="H96" s="13"/>
      <c r="I96" s="13"/>
      <c r="J96" s="71"/>
      <c r="K96" s="72"/>
      <c r="L96" s="36">
        <f>L73</f>
        <v>2011</v>
      </c>
      <c r="M96" s="14">
        <f>M73</f>
        <v>16000</v>
      </c>
      <c r="N96" s="15"/>
      <c r="O96" s="36">
        <v>2011</v>
      </c>
      <c r="P96" s="14">
        <f>P73</f>
        <v>3040</v>
      </c>
      <c r="Q96" s="15"/>
    </row>
    <row r="97" spans="2:17" ht="18.75" x14ac:dyDescent="0.3">
      <c r="B97" s="60" t="s">
        <v>22</v>
      </c>
      <c r="C97" s="60"/>
      <c r="D97" s="60"/>
      <c r="E97" s="60"/>
      <c r="F97" s="60"/>
      <c r="G97" s="60"/>
      <c r="H97" s="60"/>
      <c r="I97" s="57"/>
      <c r="J97" s="56">
        <f>+J86+J89-J91-J93</f>
        <v>0</v>
      </c>
      <c r="K97" s="56"/>
      <c r="L97" s="31"/>
      <c r="M97" s="31"/>
      <c r="N97" s="37">
        <f>N74</f>
        <v>4000</v>
      </c>
      <c r="O97" s="36">
        <v>2012</v>
      </c>
      <c r="P97" s="31"/>
      <c r="Q97" s="37">
        <f>Q74</f>
        <v>760</v>
      </c>
    </row>
    <row r="98" spans="2:17" x14ac:dyDescent="0.2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7">
        <f>N75</f>
        <v>2000</v>
      </c>
      <c r="O98" s="36">
        <v>2013</v>
      </c>
      <c r="P98" s="31"/>
      <c r="Q98" s="37">
        <f>Q75</f>
        <v>380</v>
      </c>
    </row>
    <row r="99" spans="2:17" ht="16.5" x14ac:dyDescent="0.3">
      <c r="B99" s="81" t="s">
        <v>25</v>
      </c>
      <c r="C99" s="81"/>
      <c r="D99" s="82" t="s">
        <v>26</v>
      </c>
      <c r="E99" s="82"/>
      <c r="F99" s="82"/>
      <c r="G99" s="82"/>
      <c r="H99" s="82"/>
      <c r="I99" s="82"/>
      <c r="J99" s="81" t="s">
        <v>27</v>
      </c>
      <c r="K99" s="81"/>
      <c r="L99" s="31"/>
      <c r="M99" s="31"/>
      <c r="N99" s="38">
        <f>K102</f>
        <v>3000</v>
      </c>
      <c r="O99" s="36">
        <v>2014</v>
      </c>
      <c r="P99" s="31"/>
      <c r="Q99" s="38">
        <f>K104</f>
        <v>570</v>
      </c>
    </row>
    <row r="100" spans="2:17" ht="16.5" x14ac:dyDescent="0.3">
      <c r="B100" s="16" t="s">
        <v>28</v>
      </c>
      <c r="C100" s="16" t="s">
        <v>29</v>
      </c>
      <c r="D100" s="82"/>
      <c r="E100" s="82"/>
      <c r="F100" s="82"/>
      <c r="G100" s="82"/>
      <c r="H100" s="82"/>
      <c r="I100" s="82"/>
      <c r="J100" s="16" t="s">
        <v>28</v>
      </c>
      <c r="K100" s="16" t="s">
        <v>29</v>
      </c>
      <c r="L100" s="31"/>
      <c r="M100" s="31"/>
      <c r="N100" s="31"/>
      <c r="O100" s="31"/>
      <c r="P100" s="93"/>
      <c r="Q100" s="93"/>
    </row>
    <row r="101" spans="2:17" ht="16.5" x14ac:dyDescent="0.3">
      <c r="B101" s="18">
        <v>12000</v>
      </c>
      <c r="C101" s="16"/>
      <c r="D101" s="83" t="s">
        <v>31</v>
      </c>
      <c r="E101" s="84"/>
      <c r="F101" s="84"/>
      <c r="G101" s="84"/>
      <c r="H101" s="84"/>
      <c r="I101" s="85"/>
      <c r="J101" s="19">
        <f>G13</f>
        <v>3000</v>
      </c>
      <c r="K101" s="16"/>
      <c r="L101" s="31"/>
      <c r="M101" s="31"/>
      <c r="N101" s="31"/>
      <c r="O101" s="31"/>
      <c r="P101" s="73" t="s">
        <v>33</v>
      </c>
      <c r="Q101" s="73"/>
    </row>
    <row r="102" spans="2:17" ht="16.5" x14ac:dyDescent="0.3">
      <c r="B102" s="16"/>
      <c r="C102" s="20">
        <v>1100</v>
      </c>
      <c r="D102" s="74" t="s">
        <v>30</v>
      </c>
      <c r="E102" s="86"/>
      <c r="F102" s="86"/>
      <c r="G102" s="86"/>
      <c r="H102" s="86"/>
      <c r="I102" s="87"/>
      <c r="J102" s="21"/>
      <c r="K102" s="22">
        <f>J101</f>
        <v>3000</v>
      </c>
      <c r="L102" s="31"/>
      <c r="M102" s="31"/>
      <c r="N102" s="31"/>
      <c r="O102" s="36">
        <v>2011</v>
      </c>
      <c r="P102" s="14"/>
      <c r="Q102" s="23">
        <f>Q79</f>
        <v>3040</v>
      </c>
    </row>
    <row r="103" spans="2:17" ht="16.5" x14ac:dyDescent="0.3">
      <c r="B103" s="18">
        <v>6920</v>
      </c>
      <c r="C103" s="20"/>
      <c r="D103" s="83" t="s">
        <v>34</v>
      </c>
      <c r="E103" s="91"/>
      <c r="F103" s="91"/>
      <c r="G103" s="91"/>
      <c r="H103" s="91"/>
      <c r="I103" s="92"/>
      <c r="J103" s="22">
        <f>+F105*H105</f>
        <v>570</v>
      </c>
      <c r="K103" s="22"/>
      <c r="L103" s="31"/>
      <c r="M103" s="31"/>
      <c r="N103" s="31"/>
      <c r="O103" s="36">
        <v>2012</v>
      </c>
      <c r="P103" s="38">
        <f>P80</f>
        <v>760</v>
      </c>
      <c r="Q103" s="17"/>
    </row>
    <row r="104" spans="2:17" ht="16.5" x14ac:dyDescent="0.3">
      <c r="B104" s="16"/>
      <c r="C104" s="20">
        <v>1330</v>
      </c>
      <c r="D104" s="74" t="s">
        <v>32</v>
      </c>
      <c r="E104" s="86"/>
      <c r="F104" s="86"/>
      <c r="G104" s="86"/>
      <c r="H104" s="86"/>
      <c r="I104" s="87"/>
      <c r="J104" s="21"/>
      <c r="K104" s="22">
        <f>+J103</f>
        <v>570</v>
      </c>
      <c r="L104" s="31"/>
      <c r="M104" s="31"/>
      <c r="N104" s="31"/>
      <c r="O104" s="36">
        <v>2013</v>
      </c>
      <c r="P104" s="38">
        <f>P81</f>
        <v>380</v>
      </c>
      <c r="Q104" s="17"/>
    </row>
    <row r="105" spans="2:17" ht="16.5" x14ac:dyDescent="0.3">
      <c r="B105" s="16"/>
      <c r="C105" s="18"/>
      <c r="D105" s="24"/>
      <c r="E105" s="25"/>
      <c r="F105" s="26">
        <f>J95</f>
        <v>3000</v>
      </c>
      <c r="G105" s="27" t="s">
        <v>35</v>
      </c>
      <c r="H105" s="28">
        <v>0.19</v>
      </c>
      <c r="I105" s="29">
        <f>+J103</f>
        <v>570</v>
      </c>
      <c r="J105" s="16"/>
      <c r="K105" s="19"/>
      <c r="L105" s="31"/>
      <c r="M105" s="31"/>
      <c r="N105" s="31"/>
      <c r="O105" s="36">
        <v>2014</v>
      </c>
      <c r="P105" s="38">
        <f>J103</f>
        <v>570</v>
      </c>
      <c r="Q105" s="31"/>
    </row>
    <row r="106" spans="2:17" ht="16.5" x14ac:dyDescent="0.3">
      <c r="B106" s="77"/>
      <c r="C106" s="78"/>
      <c r="D106" s="79" t="s">
        <v>36</v>
      </c>
      <c r="E106" s="80"/>
      <c r="F106" s="80"/>
      <c r="G106" s="80"/>
      <c r="H106" s="80"/>
      <c r="I106" s="80"/>
      <c r="J106" s="30">
        <f>SUM(J101:J105)</f>
        <v>3570</v>
      </c>
      <c r="K106" s="30">
        <f>SUM(K101:K105)</f>
        <v>3570</v>
      </c>
      <c r="L106" s="31"/>
      <c r="M106" s="31"/>
      <c r="N106" s="31"/>
      <c r="O106" s="31"/>
      <c r="P106" s="31"/>
      <c r="Q106" s="31"/>
    </row>
    <row r="107" spans="2:17" ht="15.75" thickBot="1" x14ac:dyDescent="0.25"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</row>
    <row r="109" spans="2:17" ht="18.75" x14ac:dyDescent="0.3">
      <c r="B109" s="5" t="s">
        <v>12</v>
      </c>
      <c r="C109" s="6"/>
      <c r="D109" s="6"/>
      <c r="E109" s="7">
        <f>H11</f>
        <v>2015</v>
      </c>
      <c r="F109" s="60" t="s">
        <v>13</v>
      </c>
      <c r="G109" s="60"/>
      <c r="H109" s="60"/>
      <c r="I109" s="60"/>
      <c r="J109" s="56">
        <f>H13</f>
        <v>5000</v>
      </c>
      <c r="K109" s="56"/>
    </row>
    <row r="110" spans="2:17" ht="18.75" x14ac:dyDescent="0.3">
      <c r="B110" s="57" t="s">
        <v>14</v>
      </c>
      <c r="C110" s="58"/>
      <c r="D110" s="58"/>
      <c r="E110" s="59"/>
      <c r="F110" s="8" t="s">
        <v>15</v>
      </c>
      <c r="G110" s="9"/>
      <c r="H110" s="9"/>
      <c r="I110" s="9"/>
      <c r="J110" s="56"/>
      <c r="K110" s="56"/>
    </row>
    <row r="111" spans="2:17" ht="18.75" x14ac:dyDescent="0.3">
      <c r="B111" s="60" t="s">
        <v>16</v>
      </c>
      <c r="C111" s="60"/>
      <c r="D111" s="60"/>
      <c r="E111" s="60"/>
      <c r="F111" s="61"/>
      <c r="G111" s="62"/>
      <c r="H111" s="62"/>
      <c r="I111" s="62"/>
      <c r="J111" s="62"/>
      <c r="K111" s="63"/>
    </row>
    <row r="112" spans="2:17" ht="16.5" x14ac:dyDescent="0.3">
      <c r="B112" s="10" t="s">
        <v>17</v>
      </c>
      <c r="C112" s="11"/>
      <c r="D112" s="11"/>
      <c r="E112" s="11"/>
      <c r="F112" s="11"/>
      <c r="G112" s="11"/>
      <c r="H112" s="11"/>
      <c r="I112" s="11"/>
      <c r="J112" s="64">
        <v>0</v>
      </c>
      <c r="K112" s="65"/>
    </row>
    <row r="113" spans="2:18" ht="18.75" x14ac:dyDescent="0.3">
      <c r="B113" s="60" t="s">
        <v>18</v>
      </c>
      <c r="C113" s="60"/>
      <c r="D113" s="60"/>
      <c r="E113" s="60"/>
      <c r="F113" s="61"/>
      <c r="G113" s="62"/>
      <c r="H113" s="62"/>
      <c r="I113" s="62"/>
      <c r="J113" s="62"/>
      <c r="K113" s="63"/>
    </row>
    <row r="114" spans="2:18" ht="16.5" x14ac:dyDescent="0.3">
      <c r="B114" s="10" t="s">
        <v>19</v>
      </c>
      <c r="C114" s="11"/>
      <c r="D114" s="11"/>
      <c r="E114" s="11"/>
      <c r="F114" s="11"/>
      <c r="G114" s="11"/>
      <c r="H114" s="11"/>
      <c r="I114" s="11"/>
      <c r="J114" s="64">
        <v>0</v>
      </c>
      <c r="K114" s="65"/>
      <c r="M114" s="73" t="s">
        <v>23</v>
      </c>
      <c r="N114" s="73"/>
      <c r="P114" s="73" t="s">
        <v>24</v>
      </c>
      <c r="Q114" s="73"/>
    </row>
    <row r="115" spans="2:18" ht="18.75" x14ac:dyDescent="0.3">
      <c r="B115" s="57" t="s">
        <v>20</v>
      </c>
      <c r="C115" s="58"/>
      <c r="D115" s="58"/>
      <c r="E115" s="58"/>
      <c r="F115" s="58"/>
      <c r="G115" s="58"/>
      <c r="H115" s="58"/>
      <c r="I115" s="58"/>
      <c r="J115" s="56"/>
      <c r="K115" s="56"/>
      <c r="L115" s="42">
        <f>L96</f>
        <v>2011</v>
      </c>
      <c r="M115" s="14">
        <f>M96</f>
        <v>16000</v>
      </c>
      <c r="N115" s="15"/>
      <c r="O115" s="42">
        <v>2011</v>
      </c>
      <c r="P115" s="14">
        <f>P96</f>
        <v>3040</v>
      </c>
      <c r="Q115" s="15"/>
    </row>
    <row r="116" spans="2:18" x14ac:dyDescent="0.2">
      <c r="B116" s="69" t="s">
        <v>21</v>
      </c>
      <c r="C116" s="70"/>
      <c r="D116" s="12"/>
      <c r="E116" s="33"/>
      <c r="F116" s="88"/>
      <c r="G116" s="88"/>
      <c r="H116" s="34"/>
      <c r="I116" s="35"/>
      <c r="J116" s="89"/>
      <c r="K116" s="90"/>
      <c r="N116" s="37">
        <f>N97</f>
        <v>4000</v>
      </c>
      <c r="O116" s="42">
        <v>2012</v>
      </c>
      <c r="Q116" s="37">
        <f>Q97</f>
        <v>760</v>
      </c>
    </row>
    <row r="117" spans="2:18" x14ac:dyDescent="0.2">
      <c r="B117" s="69" t="s">
        <v>21</v>
      </c>
      <c r="C117" s="70"/>
      <c r="D117" s="12"/>
      <c r="E117" s="33"/>
      <c r="F117" s="88"/>
      <c r="G117" s="88"/>
      <c r="H117" s="34"/>
      <c r="I117" s="13"/>
      <c r="J117" s="89"/>
      <c r="K117" s="90"/>
      <c r="N117" s="37">
        <f t="shared" ref="N117:N118" si="0">N98</f>
        <v>2000</v>
      </c>
      <c r="O117" s="42">
        <v>2013</v>
      </c>
      <c r="Q117" s="37">
        <f t="shared" ref="Q117:Q118" si="1">Q98</f>
        <v>380</v>
      </c>
    </row>
    <row r="118" spans="2:18" x14ac:dyDescent="0.2">
      <c r="B118" s="69" t="s">
        <v>21</v>
      </c>
      <c r="C118" s="70"/>
      <c r="D118" s="12"/>
      <c r="E118" s="33"/>
      <c r="F118" s="88"/>
      <c r="G118" s="88"/>
      <c r="H118" s="34"/>
      <c r="I118" s="13"/>
      <c r="J118" s="89"/>
      <c r="K118" s="90"/>
      <c r="N118" s="37">
        <f t="shared" si="0"/>
        <v>3000</v>
      </c>
      <c r="O118" s="42">
        <v>2014</v>
      </c>
      <c r="Q118" s="37">
        <f t="shared" si="1"/>
        <v>570</v>
      </c>
    </row>
    <row r="119" spans="2:18" x14ac:dyDescent="0.2">
      <c r="B119" s="69" t="s">
        <v>21</v>
      </c>
      <c r="C119" s="70"/>
      <c r="D119" s="12">
        <f>E109</f>
        <v>2015</v>
      </c>
      <c r="E119" s="33">
        <f>H95</f>
        <v>7000</v>
      </c>
      <c r="F119" s="88" t="s">
        <v>37</v>
      </c>
      <c r="G119" s="88"/>
      <c r="H119" s="34">
        <f>+E119-J119</f>
        <v>2000</v>
      </c>
      <c r="I119" s="13"/>
      <c r="J119" s="89">
        <f>H14</f>
        <v>5000</v>
      </c>
      <c r="K119" s="90"/>
      <c r="M119" s="43"/>
      <c r="N119" s="44">
        <f>K125</f>
        <v>5000</v>
      </c>
      <c r="O119" s="42">
        <v>2015</v>
      </c>
      <c r="Q119" s="37">
        <f>+K127</f>
        <v>950</v>
      </c>
    </row>
    <row r="120" spans="2:18" ht="18.75" x14ac:dyDescent="0.3">
      <c r="B120" s="60" t="s">
        <v>22</v>
      </c>
      <c r="C120" s="60"/>
      <c r="D120" s="60"/>
      <c r="E120" s="60"/>
      <c r="F120" s="60"/>
      <c r="G120" s="60"/>
      <c r="H120" s="60"/>
      <c r="I120" s="57"/>
      <c r="J120" s="56">
        <f>+J109+J112-J114-J116</f>
        <v>5000</v>
      </c>
      <c r="K120" s="56"/>
      <c r="M120" s="45">
        <f>M115</f>
        <v>16000</v>
      </c>
      <c r="N120" s="46">
        <f>N116+N117+N118+N119</f>
        <v>14000</v>
      </c>
      <c r="P120" s="14">
        <f>+P115</f>
        <v>3040</v>
      </c>
      <c r="Q120" s="46">
        <f>+Q116+Q117+Q118+Q119</f>
        <v>2660</v>
      </c>
    </row>
    <row r="121" spans="2:18" x14ac:dyDescent="0.2">
      <c r="M121" s="47" t="s">
        <v>38</v>
      </c>
      <c r="N121" s="48">
        <f>M120-N120</f>
        <v>2000</v>
      </c>
      <c r="P121" s="47" t="s">
        <v>38</v>
      </c>
      <c r="Q121" s="48">
        <f>P120-Q120</f>
        <v>380</v>
      </c>
    </row>
    <row r="122" spans="2:18" ht="16.5" x14ac:dyDescent="0.3">
      <c r="B122" s="81" t="s">
        <v>25</v>
      </c>
      <c r="C122" s="81"/>
      <c r="D122" s="82" t="s">
        <v>26</v>
      </c>
      <c r="E122" s="82"/>
      <c r="F122" s="82"/>
      <c r="G122" s="82"/>
      <c r="H122" s="82"/>
      <c r="I122" s="82"/>
      <c r="J122" s="81" t="s">
        <v>27</v>
      </c>
      <c r="K122" s="81"/>
    </row>
    <row r="123" spans="2:18" ht="16.5" x14ac:dyDescent="0.3">
      <c r="B123" s="16" t="s">
        <v>28</v>
      </c>
      <c r="C123" s="16" t="s">
        <v>29</v>
      </c>
      <c r="D123" s="82"/>
      <c r="E123" s="82"/>
      <c r="F123" s="82"/>
      <c r="G123" s="82"/>
      <c r="H123" s="82"/>
      <c r="I123" s="82"/>
      <c r="J123" s="16" t="s">
        <v>28</v>
      </c>
      <c r="K123" s="16" t="s">
        <v>29</v>
      </c>
    </row>
    <row r="124" spans="2:18" ht="16.5" x14ac:dyDescent="0.3">
      <c r="B124" s="18">
        <v>12000</v>
      </c>
      <c r="C124" s="16"/>
      <c r="D124" s="83" t="s">
        <v>31</v>
      </c>
      <c r="E124" s="84"/>
      <c r="F124" s="84"/>
      <c r="G124" s="84"/>
      <c r="H124" s="84"/>
      <c r="I124" s="85"/>
      <c r="J124" s="19">
        <f>J119</f>
        <v>5000</v>
      </c>
      <c r="K124" s="16"/>
      <c r="Q124" s="73" t="s">
        <v>33</v>
      </c>
      <c r="R124" s="73"/>
    </row>
    <row r="125" spans="2:18" ht="16.5" x14ac:dyDescent="0.3">
      <c r="B125" s="16"/>
      <c r="C125" s="20">
        <v>1100</v>
      </c>
      <c r="D125" s="74" t="s">
        <v>30</v>
      </c>
      <c r="E125" s="86"/>
      <c r="F125" s="86"/>
      <c r="G125" s="86"/>
      <c r="H125" s="86"/>
      <c r="I125" s="87"/>
      <c r="J125" s="21"/>
      <c r="K125" s="22">
        <f>J124</f>
        <v>5000</v>
      </c>
      <c r="P125" s="42">
        <v>2011</v>
      </c>
      <c r="Q125" s="14"/>
      <c r="R125" s="23">
        <f>+Q102</f>
        <v>3040</v>
      </c>
    </row>
    <row r="126" spans="2:18" ht="16.5" x14ac:dyDescent="0.3">
      <c r="B126" s="18">
        <v>6920</v>
      </c>
      <c r="C126" s="20"/>
      <c r="D126" s="83" t="s">
        <v>34</v>
      </c>
      <c r="E126" s="91"/>
      <c r="F126" s="91"/>
      <c r="G126" s="91"/>
      <c r="H126" s="91"/>
      <c r="I126" s="92"/>
      <c r="J126" s="22">
        <f>+F128*H128</f>
        <v>950</v>
      </c>
      <c r="K126" s="22"/>
      <c r="P126" s="42">
        <v>2012</v>
      </c>
      <c r="Q126" s="45">
        <f>+P103</f>
        <v>760</v>
      </c>
      <c r="R126" s="17"/>
    </row>
    <row r="127" spans="2:18" ht="16.5" x14ac:dyDescent="0.3">
      <c r="B127" s="16"/>
      <c r="C127" s="20">
        <v>1330</v>
      </c>
      <c r="D127" s="74" t="s">
        <v>32</v>
      </c>
      <c r="E127" s="86"/>
      <c r="F127" s="86"/>
      <c r="G127" s="86"/>
      <c r="H127" s="86"/>
      <c r="I127" s="87"/>
      <c r="J127" s="21"/>
      <c r="K127" s="22">
        <f>+J126</f>
        <v>950</v>
      </c>
      <c r="M127" s="94" t="s">
        <v>39</v>
      </c>
      <c r="N127" s="94"/>
      <c r="O127" s="94"/>
      <c r="P127" s="42">
        <v>2013</v>
      </c>
      <c r="Q127" s="45">
        <f t="shared" ref="Q127:Q128" si="2">+P104</f>
        <v>380</v>
      </c>
      <c r="R127" s="17"/>
    </row>
    <row r="128" spans="2:18" ht="16.5" x14ac:dyDescent="0.3">
      <c r="B128" s="16"/>
      <c r="C128" s="18"/>
      <c r="D128" s="24"/>
      <c r="E128" s="25"/>
      <c r="F128" s="26">
        <f>J119</f>
        <v>5000</v>
      </c>
      <c r="G128" s="27" t="s">
        <v>35</v>
      </c>
      <c r="H128" s="28">
        <v>0.19</v>
      </c>
      <c r="I128" s="29">
        <f>+J126</f>
        <v>950</v>
      </c>
      <c r="J128" s="16"/>
      <c r="K128" s="19"/>
      <c r="M128" s="94"/>
      <c r="N128" s="94"/>
      <c r="O128" s="94"/>
      <c r="P128" s="42">
        <v>2014</v>
      </c>
      <c r="Q128" s="45">
        <f t="shared" si="2"/>
        <v>570</v>
      </c>
      <c r="R128" s="17"/>
    </row>
    <row r="129" spans="2:18" ht="16.5" x14ac:dyDescent="0.3">
      <c r="B129" s="77"/>
      <c r="C129" s="78"/>
      <c r="D129" s="79" t="s">
        <v>36</v>
      </c>
      <c r="E129" s="80"/>
      <c r="F129" s="80"/>
      <c r="G129" s="80"/>
      <c r="H129" s="80"/>
      <c r="I129" s="80"/>
      <c r="J129" s="30">
        <f>SUM(J124:J128)</f>
        <v>5950</v>
      </c>
      <c r="K129" s="30">
        <f>SUM(K124:K128)</f>
        <v>5950</v>
      </c>
      <c r="M129" s="94"/>
      <c r="N129" s="94"/>
      <c r="O129" s="94"/>
      <c r="P129" s="42">
        <v>2015</v>
      </c>
      <c r="Q129" s="45">
        <f>+J126</f>
        <v>950</v>
      </c>
      <c r="R129" s="17"/>
    </row>
    <row r="130" spans="2:18" x14ac:dyDescent="0.2">
      <c r="Q130" s="31"/>
      <c r="R130" s="17"/>
    </row>
    <row r="131" spans="2:18" ht="15.75" thickBot="1" x14ac:dyDescent="0.25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49"/>
      <c r="R131" s="17"/>
    </row>
    <row r="133" spans="2:18" ht="16.5" x14ac:dyDescent="0.3">
      <c r="B133" s="81" t="s">
        <v>25</v>
      </c>
      <c r="C133" s="81"/>
      <c r="D133" s="82" t="s">
        <v>26</v>
      </c>
      <c r="E133" s="82"/>
      <c r="F133" s="82"/>
      <c r="G133" s="82"/>
      <c r="H133" s="82"/>
      <c r="I133" s="82"/>
      <c r="J133" s="81" t="s">
        <v>27</v>
      </c>
      <c r="K133" s="81"/>
      <c r="M133" s="73" t="s">
        <v>23</v>
      </c>
      <c r="N133" s="73"/>
      <c r="P133" s="73" t="s">
        <v>24</v>
      </c>
      <c r="Q133" s="73"/>
    </row>
    <row r="134" spans="2:18" ht="16.5" x14ac:dyDescent="0.3">
      <c r="B134" s="16" t="s">
        <v>28</v>
      </c>
      <c r="C134" s="16" t="s">
        <v>29</v>
      </c>
      <c r="D134" s="82"/>
      <c r="E134" s="82"/>
      <c r="F134" s="82"/>
      <c r="G134" s="82"/>
      <c r="H134" s="82"/>
      <c r="I134" s="82"/>
      <c r="J134" s="16" t="s">
        <v>28</v>
      </c>
      <c r="K134" s="16" t="s">
        <v>29</v>
      </c>
      <c r="M134" s="14">
        <f>+P134</f>
        <v>380</v>
      </c>
      <c r="N134" s="15"/>
      <c r="P134" s="14">
        <f>+Q121</f>
        <v>380</v>
      </c>
      <c r="Q134" s="23">
        <f>+P134</f>
        <v>380</v>
      </c>
    </row>
    <row r="135" spans="2:18" ht="16.5" x14ac:dyDescent="0.3">
      <c r="B135" s="18">
        <v>1100</v>
      </c>
      <c r="C135" s="16"/>
      <c r="D135" s="83" t="s">
        <v>30</v>
      </c>
      <c r="E135" s="84"/>
      <c r="F135" s="84"/>
      <c r="G135" s="84"/>
      <c r="H135" s="84"/>
      <c r="I135" s="85"/>
      <c r="J135" s="19">
        <f>+Q121</f>
        <v>380</v>
      </c>
      <c r="K135" s="16"/>
      <c r="N135" s="37"/>
      <c r="Q135" s="37"/>
    </row>
    <row r="136" spans="2:18" ht="16.5" x14ac:dyDescent="0.3">
      <c r="B136" s="16"/>
      <c r="C136" s="20">
        <v>1330</v>
      </c>
      <c r="D136" s="74" t="s">
        <v>32</v>
      </c>
      <c r="E136" s="86"/>
      <c r="F136" s="86"/>
      <c r="G136" s="86"/>
      <c r="H136" s="86"/>
      <c r="I136" s="87"/>
      <c r="J136" s="21"/>
      <c r="K136" s="22">
        <f>J135</f>
        <v>380</v>
      </c>
      <c r="N136" s="37"/>
      <c r="Q136" s="37"/>
    </row>
    <row r="137" spans="2:18" ht="16.5" x14ac:dyDescent="0.3">
      <c r="B137" s="77"/>
      <c r="C137" s="78"/>
      <c r="D137" s="79" t="s">
        <v>36</v>
      </c>
      <c r="E137" s="80"/>
      <c r="F137" s="80"/>
      <c r="G137" s="80"/>
      <c r="H137" s="80"/>
      <c r="I137" s="80"/>
      <c r="J137" s="30">
        <f>SUM(J133:J136)</f>
        <v>380</v>
      </c>
      <c r="K137" s="30">
        <f>SUM(K133:K136)</f>
        <v>380</v>
      </c>
      <c r="N137" s="37"/>
      <c r="Q137" s="37"/>
    </row>
    <row r="138" spans="2:18" x14ac:dyDescent="0.2">
      <c r="M138" s="14">
        <f>+M134</f>
        <v>380</v>
      </c>
      <c r="N138" s="46">
        <f>+N135+N136+N137</f>
        <v>0</v>
      </c>
      <c r="P138" s="14">
        <f>+P134</f>
        <v>380</v>
      </c>
      <c r="Q138" s="46">
        <f>+Q135+Q136+Q137+Q134</f>
        <v>380</v>
      </c>
    </row>
    <row r="139" spans="2:18" x14ac:dyDescent="0.2">
      <c r="M139" s="47" t="s">
        <v>38</v>
      </c>
      <c r="N139" s="48">
        <f>M138-N138</f>
        <v>380</v>
      </c>
      <c r="P139" s="47" t="s">
        <v>40</v>
      </c>
      <c r="Q139" s="48">
        <f>P138-Q138</f>
        <v>0</v>
      </c>
    </row>
  </sheetData>
  <mergeCells count="202">
    <mergeCell ref="P133:Q133"/>
    <mergeCell ref="D135:I135"/>
    <mergeCell ref="D136:I136"/>
    <mergeCell ref="B137:C137"/>
    <mergeCell ref="D137:I137"/>
    <mergeCell ref="B129:C129"/>
    <mergeCell ref="D129:I129"/>
    <mergeCell ref="B133:C133"/>
    <mergeCell ref="D133:I134"/>
    <mergeCell ref="J133:K133"/>
    <mergeCell ref="M133:N133"/>
    <mergeCell ref="D124:I124"/>
    <mergeCell ref="Q124:R124"/>
    <mergeCell ref="D125:I125"/>
    <mergeCell ref="D126:I126"/>
    <mergeCell ref="D127:I127"/>
    <mergeCell ref="M127:O129"/>
    <mergeCell ref="B120:E120"/>
    <mergeCell ref="F120:I120"/>
    <mergeCell ref="J120:K120"/>
    <mergeCell ref="B122:C122"/>
    <mergeCell ref="D122:I123"/>
    <mergeCell ref="J122:K122"/>
    <mergeCell ref="B118:C118"/>
    <mergeCell ref="F118:G118"/>
    <mergeCell ref="J118:K118"/>
    <mergeCell ref="B119:C119"/>
    <mergeCell ref="F119:G119"/>
    <mergeCell ref="J119:K119"/>
    <mergeCell ref="B116:C116"/>
    <mergeCell ref="F116:G116"/>
    <mergeCell ref="J116:K116"/>
    <mergeCell ref="B117:C117"/>
    <mergeCell ref="F117:G117"/>
    <mergeCell ref="J117:K117"/>
    <mergeCell ref="B113:E113"/>
    <mergeCell ref="F113:K113"/>
    <mergeCell ref="J114:K114"/>
    <mergeCell ref="M114:N114"/>
    <mergeCell ref="P114:Q114"/>
    <mergeCell ref="B115:I115"/>
    <mergeCell ref="J115:K115"/>
    <mergeCell ref="J109:K109"/>
    <mergeCell ref="B110:E110"/>
    <mergeCell ref="J110:K110"/>
    <mergeCell ref="B111:E111"/>
    <mergeCell ref="F111:K111"/>
    <mergeCell ref="J112:K112"/>
    <mergeCell ref="D102:I102"/>
    <mergeCell ref="D103:I103"/>
    <mergeCell ref="D104:I104"/>
    <mergeCell ref="B106:C106"/>
    <mergeCell ref="D106:I106"/>
    <mergeCell ref="F109:I109"/>
    <mergeCell ref="B99:C99"/>
    <mergeCell ref="D99:I100"/>
    <mergeCell ref="J99:K99"/>
    <mergeCell ref="P100:Q100"/>
    <mergeCell ref="D101:I101"/>
    <mergeCell ref="P101:Q101"/>
    <mergeCell ref="M95:N95"/>
    <mergeCell ref="P95:Q95"/>
    <mergeCell ref="B96:C96"/>
    <mergeCell ref="J96:K96"/>
    <mergeCell ref="B97:E97"/>
    <mergeCell ref="F97:I97"/>
    <mergeCell ref="J97:K97"/>
    <mergeCell ref="B94:C94"/>
    <mergeCell ref="F94:G94"/>
    <mergeCell ref="J94:K94"/>
    <mergeCell ref="B95:C95"/>
    <mergeCell ref="F95:G95"/>
    <mergeCell ref="J95:K95"/>
    <mergeCell ref="B90:E90"/>
    <mergeCell ref="F90:K90"/>
    <mergeCell ref="J91:K91"/>
    <mergeCell ref="B92:I92"/>
    <mergeCell ref="J92:K92"/>
    <mergeCell ref="B93:C93"/>
    <mergeCell ref="F93:G93"/>
    <mergeCell ref="J93:K93"/>
    <mergeCell ref="J86:K86"/>
    <mergeCell ref="B87:E87"/>
    <mergeCell ref="J87:K87"/>
    <mergeCell ref="B88:E88"/>
    <mergeCell ref="F88:K88"/>
    <mergeCell ref="J89:K89"/>
    <mergeCell ref="D79:I79"/>
    <mergeCell ref="D80:I80"/>
    <mergeCell ref="D81:I81"/>
    <mergeCell ref="B83:C83"/>
    <mergeCell ref="D83:I83"/>
    <mergeCell ref="F86:I86"/>
    <mergeCell ref="B76:C76"/>
    <mergeCell ref="D76:I77"/>
    <mergeCell ref="J76:K76"/>
    <mergeCell ref="P77:Q77"/>
    <mergeCell ref="D78:I78"/>
    <mergeCell ref="P78:Q78"/>
    <mergeCell ref="P72:Q72"/>
    <mergeCell ref="B73:C73"/>
    <mergeCell ref="J73:K73"/>
    <mergeCell ref="B74:E74"/>
    <mergeCell ref="F74:I74"/>
    <mergeCell ref="J74:K74"/>
    <mergeCell ref="B71:C71"/>
    <mergeCell ref="F71:G71"/>
    <mergeCell ref="J71:K71"/>
    <mergeCell ref="B72:C72"/>
    <mergeCell ref="J72:K72"/>
    <mergeCell ref="M72:N72"/>
    <mergeCell ref="J68:K68"/>
    <mergeCell ref="B69:I69"/>
    <mergeCell ref="J69:K69"/>
    <mergeCell ref="B70:C70"/>
    <mergeCell ref="F70:G70"/>
    <mergeCell ref="J70:K70"/>
    <mergeCell ref="B64:E64"/>
    <mergeCell ref="J64:K64"/>
    <mergeCell ref="B65:E65"/>
    <mergeCell ref="F65:K65"/>
    <mergeCell ref="J66:K66"/>
    <mergeCell ref="B67:E67"/>
    <mergeCell ref="F67:K67"/>
    <mergeCell ref="D57:I57"/>
    <mergeCell ref="P57:Q57"/>
    <mergeCell ref="D58:I58"/>
    <mergeCell ref="B60:C60"/>
    <mergeCell ref="D60:I60"/>
    <mergeCell ref="F63:I63"/>
    <mergeCell ref="J63:K63"/>
    <mergeCell ref="P52:Q52"/>
    <mergeCell ref="B53:C53"/>
    <mergeCell ref="D53:I54"/>
    <mergeCell ref="J53:K53"/>
    <mergeCell ref="D55:I55"/>
    <mergeCell ref="D56:I56"/>
    <mergeCell ref="B50:C50"/>
    <mergeCell ref="J50:K50"/>
    <mergeCell ref="B51:E51"/>
    <mergeCell ref="F51:I51"/>
    <mergeCell ref="J51:K51"/>
    <mergeCell ref="M52:N52"/>
    <mergeCell ref="B47:C47"/>
    <mergeCell ref="F47:G47"/>
    <mergeCell ref="J47:K47"/>
    <mergeCell ref="B48:C48"/>
    <mergeCell ref="J48:K48"/>
    <mergeCell ref="B49:C49"/>
    <mergeCell ref="J49:K49"/>
    <mergeCell ref="J43:K43"/>
    <mergeCell ref="B44:E44"/>
    <mergeCell ref="F44:K44"/>
    <mergeCell ref="J45:K45"/>
    <mergeCell ref="B46:I46"/>
    <mergeCell ref="J46:K46"/>
    <mergeCell ref="F40:I40"/>
    <mergeCell ref="J40:K40"/>
    <mergeCell ref="B41:E41"/>
    <mergeCell ref="J41:K41"/>
    <mergeCell ref="B42:E42"/>
    <mergeCell ref="F42:K42"/>
    <mergeCell ref="D32:I32"/>
    <mergeCell ref="D33:I33"/>
    <mergeCell ref="D34:I34"/>
    <mergeCell ref="P34:Q34"/>
    <mergeCell ref="D35:I35"/>
    <mergeCell ref="B37:C37"/>
    <mergeCell ref="D37:I37"/>
    <mergeCell ref="B28:E28"/>
    <mergeCell ref="F28:I28"/>
    <mergeCell ref="J28:K28"/>
    <mergeCell ref="M29:N29"/>
    <mergeCell ref="P29:Q29"/>
    <mergeCell ref="B30:C30"/>
    <mergeCell ref="D30:I31"/>
    <mergeCell ref="J30:K30"/>
    <mergeCell ref="B25:C25"/>
    <mergeCell ref="J25:K25"/>
    <mergeCell ref="B26:C26"/>
    <mergeCell ref="J26:K26"/>
    <mergeCell ref="B27:C27"/>
    <mergeCell ref="J27:K27"/>
    <mergeCell ref="B21:E21"/>
    <mergeCell ref="F21:K21"/>
    <mergeCell ref="J22:K22"/>
    <mergeCell ref="B23:I23"/>
    <mergeCell ref="J23:K23"/>
    <mergeCell ref="B24:C24"/>
    <mergeCell ref="J24:K24"/>
    <mergeCell ref="J17:K17"/>
    <mergeCell ref="B18:E18"/>
    <mergeCell ref="J18:K18"/>
    <mergeCell ref="B19:E19"/>
    <mergeCell ref="F19:K19"/>
    <mergeCell ref="J20:K20"/>
    <mergeCell ref="B11:C11"/>
    <mergeCell ref="B12:C12"/>
    <mergeCell ref="B13:C13"/>
    <mergeCell ref="B14:C14"/>
    <mergeCell ref="B15:C15"/>
    <mergeCell ref="F17:I17"/>
  </mergeCells>
  <conditionalFormatting sqref="D12:J12 J13">
    <cfRule type="beginsWith" dxfId="1" priority="2" operator="beginsWith" text="B">
      <formula>LEFT(D12,1)="B"</formula>
    </cfRule>
  </conditionalFormatting>
  <conditionalFormatting sqref="D12:H12">
    <cfRule type="beginsWith" dxfId="0" priority="1" operator="beginsWith" text="D">
      <formula>LEFT(D12,1)="D"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TC&amp;F report déficitaire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2017-08-23T06:55:59Z</dcterms:created>
  <dcterms:modified xsi:type="dcterms:W3CDTF">2022-08-31T08:06:34Z</dcterms:modified>
</cp:coreProperties>
</file>