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showSheetTabs="0" xWindow="480" yWindow="300" windowWidth="18495" windowHeight="11700"/>
  </bookViews>
  <sheets>
    <sheet name="Feuil1" sheetId="1" r:id="rId1"/>
    <sheet name="N" sheetId="2" r:id="rId2"/>
    <sheet name="N+1" sheetId="3" r:id="rId3"/>
  </sheets>
  <calcPr calcId="125725"/>
</workbook>
</file>

<file path=xl/calcChain.xml><?xml version="1.0" encoding="utf-8"?>
<calcChain xmlns="http://schemas.openxmlformats.org/spreadsheetml/2006/main">
  <c r="N43" i="3"/>
  <c r="J33"/>
  <c r="N34" s="1"/>
  <c r="N29"/>
  <c r="J28"/>
  <c r="N21"/>
  <c r="N20"/>
  <c r="J19"/>
  <c r="J18"/>
  <c r="N11"/>
  <c r="N10"/>
  <c r="J9"/>
  <c r="J40" i="2"/>
  <c r="N41" s="1"/>
  <c r="N33"/>
  <c r="J32"/>
  <c r="J31"/>
  <c r="J22"/>
  <c r="N23" s="1"/>
  <c r="J14"/>
  <c r="N15" s="1"/>
  <c r="J8"/>
  <c r="N9" s="1"/>
  <c r="AB14" i="1"/>
  <c r="AB13" l="1"/>
  <c r="AB12"/>
  <c r="AB11"/>
  <c r="AB10"/>
  <c r="AB9"/>
</calcChain>
</file>

<file path=xl/comments1.xml><?xml version="1.0" encoding="utf-8"?>
<comments xmlns="http://schemas.openxmlformats.org/spreadsheetml/2006/main">
  <authors>
    <author>Auteur</author>
  </authors>
  <commentList>
    <comment ref="A15" authorId="0">
      <text>
        <r>
          <rPr>
            <sz val="9"/>
            <color indexed="81"/>
            <rFont val="Tahoma"/>
            <family val="2"/>
          </rPr>
          <t xml:space="preserve">N.B : Nous supposerons que la mise en service (mise en circulation) des camions s’est faite le 01/02/2019 (pour ce cas le compte 238000 doit être obligatoirement soldé par le compte 218000).
</t>
        </r>
      </text>
    </comment>
    <comment ref="N33" authorId="0">
      <text>
        <r>
          <rPr>
            <sz val="9"/>
            <color indexed="81"/>
            <rFont val="Tahoma"/>
            <family val="2"/>
          </rPr>
          <t xml:space="preserve">L’année N+1 verra 11 autres versements qui seront décaissés chaque 31 du mois et pour simplification nous allons les comptabiliser en une seule écriture
</t>
        </r>
      </text>
    </comment>
  </commentList>
</comments>
</file>

<file path=xl/sharedStrings.xml><?xml version="1.0" encoding="utf-8"?>
<sst xmlns="http://schemas.openxmlformats.org/spreadsheetml/2006/main" count="56" uniqueCount="33">
  <si>
    <t>Quantité</t>
  </si>
  <si>
    <t>Désignation</t>
  </si>
  <si>
    <t>Prix Unitaire</t>
  </si>
  <si>
    <t>Montant HT</t>
  </si>
  <si>
    <t>camions à bennes</t>
  </si>
  <si>
    <t>T.V.A</t>
  </si>
  <si>
    <t>Montant TTC</t>
  </si>
  <si>
    <t>Une avance de</t>
  </si>
  <si>
    <t>Un échéancier de paiement, comprenant 24 versements mensuels, s’étale sur une période de 02 années</t>
  </si>
  <si>
    <t>Comptabilisation de l’avance à verser sur commande des camions</t>
  </si>
  <si>
    <t>journal O.D</t>
  </si>
  <si>
    <t>avance sur commande</t>
  </si>
  <si>
    <t>concessionnaire</t>
  </si>
  <si>
    <t>Constatations du règlement de l’avance sur commandes</t>
  </si>
  <si>
    <t>journal banque</t>
  </si>
  <si>
    <t>banque</t>
  </si>
  <si>
    <t>Comptabilisation du 1er versement sur commande</t>
  </si>
  <si>
    <t>Ecritures de régularisations à la clôture des comptes</t>
  </si>
  <si>
    <t>Enregistrement de la réception des camions facture non parvenue</t>
  </si>
  <si>
    <t>TVA déductible à régulariser</t>
  </si>
  <si>
    <t>facture non parvenue</t>
  </si>
  <si>
    <t>Comptabilisation de l’avance versée au fournisseur</t>
  </si>
  <si>
    <t>avance versée au concessionnaire</t>
  </si>
  <si>
    <t>contre passation de la facture non parvenue</t>
  </si>
  <si>
    <t>Réception de la facture d’acquisition</t>
  </si>
  <si>
    <t>acquisitions</t>
  </si>
  <si>
    <t>Comptabilisation du deuxième versement au concessionnaire</t>
  </si>
  <si>
    <t>versements</t>
  </si>
  <si>
    <t>Constatation des amortissements /camion.( sur 05 années )</t>
  </si>
  <si>
    <t>(journal O.D</t>
  </si>
  <si>
    <t>amortissements</t>
  </si>
  <si>
    <t>dotations aux amortissements</t>
  </si>
  <si>
    <t>D</t>
  </si>
</sst>
</file>

<file path=xl/styles.xml><?xml version="1.0" encoding="utf-8"?>
<styleSheet xmlns="http://schemas.openxmlformats.org/spreadsheetml/2006/main">
  <numFmts count="1">
    <numFmt numFmtId="43" formatCode="_-* #,##0.00\ _€_-;\-* #,##0.00\ _€_-;_-* &quot;-&quot;??\ _€_-;_-@_-"/>
  </numFmts>
  <fonts count="11">
    <font>
      <sz val="11"/>
      <color theme="1"/>
      <name val="Calibri"/>
      <family val="2"/>
      <scheme val="minor"/>
    </font>
    <font>
      <sz val="11"/>
      <color theme="1"/>
      <name val="Calibri"/>
      <family val="2"/>
      <scheme val="minor"/>
    </font>
    <font>
      <sz val="11"/>
      <color theme="1"/>
      <name val="Andalus"/>
      <family val="1"/>
    </font>
    <font>
      <sz val="10"/>
      <color theme="1"/>
      <name val="Andalus"/>
      <family val="1"/>
    </font>
    <font>
      <sz val="9"/>
      <color theme="1"/>
      <name val="Andalus"/>
      <family val="1"/>
    </font>
    <font>
      <b/>
      <sz val="11"/>
      <color rgb="FF7030A0"/>
      <name val="Andalus"/>
      <family val="1"/>
    </font>
    <font>
      <b/>
      <sz val="11"/>
      <color theme="1"/>
      <name val="Andalus"/>
      <family val="1"/>
    </font>
    <font>
      <b/>
      <sz val="11"/>
      <color rgb="FF002060"/>
      <name val="Andalus"/>
      <family val="1"/>
    </font>
    <font>
      <b/>
      <sz val="11"/>
      <color rgb="FFFF0000"/>
      <name val="Andalus"/>
      <family val="1"/>
    </font>
    <font>
      <sz val="9"/>
      <color indexed="81"/>
      <name val="Tahoma"/>
      <family val="2"/>
    </font>
    <font>
      <sz val="18"/>
      <color theme="1"/>
      <name val="Wingdings 2"/>
      <family val="1"/>
      <charset val="2"/>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48">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diagonal/>
    </border>
    <border>
      <left/>
      <right style="medium">
        <color rgb="FFFF0000"/>
      </right>
      <top/>
      <bottom style="thin">
        <color indexed="64"/>
      </bottom>
      <diagonal/>
    </border>
    <border>
      <left style="medium">
        <color rgb="FFFF0000"/>
      </left>
      <right/>
      <top/>
      <bottom/>
      <diagonal/>
    </border>
    <border>
      <left/>
      <right/>
      <top/>
      <bottom style="medium">
        <color rgb="FFFF0000"/>
      </bottom>
      <diagonal/>
    </border>
    <border>
      <left style="medium">
        <color rgb="FFFF0000"/>
      </left>
      <right/>
      <top/>
      <bottom style="thin">
        <color indexed="64"/>
      </bottom>
      <diagonal/>
    </border>
    <border>
      <left style="medium">
        <color rgb="FFFF0000"/>
      </left>
      <right/>
      <top style="medium">
        <color rgb="FFFF0000"/>
      </top>
      <bottom style="medium">
        <color rgb="FFFF0000"/>
      </bottom>
      <diagonal/>
    </border>
    <border>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thin">
        <color indexed="64"/>
      </top>
      <bottom style="thin">
        <color theme="1"/>
      </bottom>
      <diagonal/>
    </border>
    <border>
      <left/>
      <right/>
      <top style="thin">
        <color indexed="64"/>
      </top>
      <bottom style="thin">
        <color theme="1"/>
      </bottom>
      <diagonal/>
    </border>
    <border>
      <left/>
      <right style="medium">
        <color rgb="FFFF0000"/>
      </right>
      <top style="thin">
        <color indexed="64"/>
      </top>
      <bottom style="thin">
        <color theme="1"/>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style="thin">
        <color indexed="64"/>
      </top>
      <bottom/>
      <diagonal/>
    </border>
    <border>
      <left style="medium">
        <color rgb="FFFF0000"/>
      </left>
      <right style="medium">
        <color rgb="FFFF0000"/>
      </right>
      <top/>
      <bottom style="medium">
        <color rgb="FFFF0000"/>
      </bottom>
      <diagonal/>
    </border>
    <border diagonalUp="1" diagonalDown="1">
      <left style="medium">
        <color rgb="FFFF0000"/>
      </left>
      <right style="dotted">
        <color rgb="FFFF0000"/>
      </right>
      <top style="thin">
        <color indexed="64"/>
      </top>
      <bottom style="dotted">
        <color rgb="FFFF0000"/>
      </bottom>
      <diagonal style="dotted">
        <color rgb="FFFF0000"/>
      </diagonal>
    </border>
    <border diagonalUp="1" diagonalDown="1">
      <left style="dotted">
        <color rgb="FFFF0000"/>
      </left>
      <right style="dotted">
        <color rgb="FFFF0000"/>
      </right>
      <top style="thin">
        <color indexed="64"/>
      </top>
      <bottom style="dotted">
        <color rgb="FFFF0000"/>
      </bottom>
      <diagonal style="dotted">
        <color rgb="FFFF0000"/>
      </diagonal>
    </border>
    <border diagonalUp="1" diagonalDown="1">
      <left style="dotted">
        <color rgb="FFFF0000"/>
      </left>
      <right style="medium">
        <color rgb="FFFF0000"/>
      </right>
      <top style="thin">
        <color indexed="64"/>
      </top>
      <bottom style="dotted">
        <color rgb="FFFF0000"/>
      </bottom>
      <diagonal style="dotted">
        <color rgb="FFFF0000"/>
      </diagonal>
    </border>
    <border diagonalUp="1" diagonalDown="1">
      <left style="medium">
        <color rgb="FFFF0000"/>
      </left>
      <right style="dotted">
        <color rgb="FFFF0000"/>
      </right>
      <top style="dotted">
        <color rgb="FFFF0000"/>
      </top>
      <bottom style="dotted">
        <color rgb="FFFF0000"/>
      </bottom>
      <diagonal style="dotted">
        <color rgb="FFFF0000"/>
      </diagonal>
    </border>
    <border diagonalUp="1" diagonalDown="1">
      <left style="dotted">
        <color rgb="FFFF0000"/>
      </left>
      <right style="dotted">
        <color rgb="FFFF0000"/>
      </right>
      <top style="dotted">
        <color rgb="FFFF0000"/>
      </top>
      <bottom style="dotted">
        <color rgb="FFFF0000"/>
      </bottom>
      <diagonal style="dotted">
        <color rgb="FFFF0000"/>
      </diagonal>
    </border>
    <border diagonalUp="1" diagonalDown="1">
      <left style="dotted">
        <color rgb="FFFF0000"/>
      </left>
      <right style="medium">
        <color rgb="FFFF0000"/>
      </right>
      <top style="dotted">
        <color rgb="FFFF0000"/>
      </top>
      <bottom style="dotted">
        <color rgb="FFFF0000"/>
      </bottom>
      <diagonal style="dotted">
        <color rgb="FFFF0000"/>
      </diagonal>
    </border>
    <border diagonalUp="1" diagonalDown="1">
      <left style="medium">
        <color rgb="FFFF0000"/>
      </left>
      <right style="dotted">
        <color rgb="FFFF0000"/>
      </right>
      <top style="dotted">
        <color rgb="FFFF0000"/>
      </top>
      <bottom style="thin">
        <color indexed="64"/>
      </bottom>
      <diagonal style="dotted">
        <color rgb="FFFF0000"/>
      </diagonal>
    </border>
    <border diagonalUp="1" diagonalDown="1">
      <left style="dotted">
        <color rgb="FFFF0000"/>
      </left>
      <right style="dotted">
        <color rgb="FFFF0000"/>
      </right>
      <top style="dotted">
        <color rgb="FFFF0000"/>
      </top>
      <bottom style="thin">
        <color indexed="64"/>
      </bottom>
      <diagonal style="dotted">
        <color rgb="FFFF0000"/>
      </diagonal>
    </border>
    <border diagonalUp="1" diagonalDown="1">
      <left style="dotted">
        <color rgb="FFFF0000"/>
      </left>
      <right style="medium">
        <color rgb="FFFF0000"/>
      </right>
      <top style="dotted">
        <color rgb="FFFF0000"/>
      </top>
      <bottom style="thin">
        <color indexed="64"/>
      </bottom>
      <diagonal style="dotted">
        <color rgb="FFFF0000"/>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top style="medium">
        <color rgb="FF00B050"/>
      </top>
      <bottom/>
      <diagonal/>
    </border>
    <border>
      <left style="medium">
        <color rgb="FF00B050"/>
      </left>
      <right/>
      <top/>
      <bottom/>
      <diagonal/>
    </border>
    <border>
      <left/>
      <right style="medium">
        <color rgb="FF00B050"/>
      </right>
      <top/>
      <bottom/>
      <diagonal/>
    </border>
    <border diagonalUp="1" diagonalDown="1">
      <left style="mediumDashDot">
        <color rgb="FF00B0F0"/>
      </left>
      <right style="dotted">
        <color rgb="FF00B0F0"/>
      </right>
      <top style="mediumDashDot">
        <color rgb="FF00B0F0"/>
      </top>
      <bottom style="mediumDashDot">
        <color rgb="FF00B0F0"/>
      </bottom>
      <diagonal style="mediumDashDot">
        <color rgb="FF00B0F0"/>
      </diagonal>
    </border>
    <border diagonalUp="1" diagonalDown="1">
      <left style="dotted">
        <color rgb="FF00B0F0"/>
      </left>
      <right style="dotted">
        <color rgb="FF00B0F0"/>
      </right>
      <top style="mediumDashDot">
        <color rgb="FF00B0F0"/>
      </top>
      <bottom style="mediumDashDot">
        <color rgb="FF00B0F0"/>
      </bottom>
      <diagonal style="mediumDashDot">
        <color rgb="FF00B0F0"/>
      </diagonal>
    </border>
    <border diagonalUp="1" diagonalDown="1">
      <left style="dotted">
        <color rgb="FF00B0F0"/>
      </left>
      <right style="mediumDashDot">
        <color rgb="FF00B0F0"/>
      </right>
      <top style="mediumDashDot">
        <color rgb="FF00B0F0"/>
      </top>
      <bottom style="mediumDashDot">
        <color rgb="FF00B0F0"/>
      </bottom>
      <diagonal style="mediumDashDot">
        <color rgb="FF00B0F0"/>
      </diagonal>
    </border>
  </borders>
  <cellStyleXfs count="2">
    <xf numFmtId="0" fontId="0" fillId="0" borderId="0"/>
    <xf numFmtId="43" fontId="1" fillId="0" borderId="0" applyFont="0" applyFill="0" applyBorder="0" applyAlignment="0" applyProtection="0"/>
  </cellStyleXfs>
  <cellXfs count="85">
    <xf numFmtId="0" fontId="0" fillId="0" borderId="0" xfId="0"/>
    <xf numFmtId="0" fontId="2" fillId="0" borderId="0" xfId="0" applyFont="1"/>
    <xf numFmtId="0" fontId="2" fillId="0" borderId="0" xfId="0" applyFont="1" applyBorder="1"/>
    <xf numFmtId="9" fontId="2" fillId="2" borderId="27" xfId="0" applyNumberFormat="1" applyFont="1" applyFill="1" applyBorder="1" applyProtection="1">
      <protection locked="0"/>
    </xf>
    <xf numFmtId="9" fontId="2" fillId="2" borderId="21" xfId="0" applyNumberFormat="1" applyFont="1" applyFill="1" applyBorder="1" applyProtection="1">
      <protection locked="0"/>
    </xf>
    <xf numFmtId="0" fontId="2" fillId="0" borderId="30" xfId="0" applyFont="1" applyFill="1" applyBorder="1" applyAlignment="1"/>
    <xf numFmtId="0" fontId="2" fillId="0" borderId="31" xfId="0" applyFont="1" applyFill="1" applyBorder="1" applyAlignment="1"/>
    <xf numFmtId="0" fontId="2" fillId="0" borderId="31" xfId="0" applyFont="1" applyFill="1" applyBorder="1" applyAlignment="1">
      <alignment vertical="center"/>
    </xf>
    <xf numFmtId="0" fontId="2" fillId="0" borderId="32" xfId="0" applyFont="1" applyFill="1" applyBorder="1" applyAlignment="1">
      <alignment vertical="center"/>
    </xf>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2" fillId="0" borderId="37" xfId="0" applyFont="1" applyBorder="1"/>
    <xf numFmtId="0" fontId="2" fillId="0" borderId="38" xfId="0" applyFont="1" applyBorder="1"/>
    <xf numFmtId="0" fontId="2" fillId="0" borderId="0" xfId="0" applyFont="1" applyAlignment="1">
      <alignment vertical="center"/>
    </xf>
    <xf numFmtId="0" fontId="2" fillId="0" borderId="43" xfId="0" applyFont="1" applyBorder="1"/>
    <xf numFmtId="0" fontId="2" fillId="0" borderId="44" xfId="0" applyFont="1" applyBorder="1"/>
    <xf numFmtId="0" fontId="6" fillId="0" borderId="45" xfId="0" applyFont="1" applyBorder="1"/>
    <xf numFmtId="0" fontId="6" fillId="0" borderId="46" xfId="0" applyFont="1" applyBorder="1"/>
    <xf numFmtId="0" fontId="6" fillId="0" borderId="47" xfId="0" applyFont="1" applyBorder="1"/>
    <xf numFmtId="0" fontId="8" fillId="0" borderId="0" xfId="0" applyFont="1"/>
    <xf numFmtId="0" fontId="8" fillId="3" borderId="21" xfId="0" applyFont="1" applyFill="1" applyBorder="1" applyAlignment="1" applyProtection="1">
      <alignment horizontal="center" vertical="center"/>
      <protection locked="0"/>
    </xf>
    <xf numFmtId="0" fontId="10" fillId="0" borderId="0" xfId="0" applyFont="1" applyFill="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2" fillId="2" borderId="11"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43" fontId="2" fillId="2" borderId="11" xfId="1" applyFont="1" applyFill="1" applyBorder="1" applyAlignment="1" applyProtection="1">
      <alignment horizontal="center" vertical="center"/>
      <protection locked="0"/>
    </xf>
    <xf numFmtId="43" fontId="2" fillId="2" borderId="4" xfId="1" applyFont="1" applyFill="1" applyBorder="1" applyAlignment="1" applyProtection="1">
      <alignment horizontal="center" vertical="center"/>
      <protection locked="0"/>
    </xf>
    <xf numFmtId="43" fontId="2" fillId="2" borderId="0" xfId="1" applyFont="1" applyFill="1" applyBorder="1" applyAlignment="1" applyProtection="1">
      <alignment horizontal="center" vertical="center"/>
      <protection locked="0"/>
    </xf>
    <xf numFmtId="43" fontId="2" fillId="0" borderId="11" xfId="1" applyFont="1" applyBorder="1" applyAlignment="1">
      <alignment horizontal="center"/>
    </xf>
    <xf numFmtId="43" fontId="2" fillId="0" borderId="4" xfId="1" applyFont="1" applyBorder="1" applyAlignment="1">
      <alignment horizontal="center"/>
    </xf>
    <xf numFmtId="43" fontId="2" fillId="0" borderId="8" xfId="1" applyFont="1" applyBorder="1" applyAlignment="1">
      <alignment horizontal="center"/>
    </xf>
    <xf numFmtId="43" fontId="2" fillId="0" borderId="11" xfId="0" applyNumberFormat="1"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43" fontId="2" fillId="0" borderId="22" xfId="0" applyNumberFormat="1"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43" fontId="2" fillId="0" borderId="23" xfId="1" applyFont="1" applyBorder="1" applyAlignment="1">
      <alignment horizontal="center"/>
    </xf>
    <xf numFmtId="43" fontId="2" fillId="0" borderId="24" xfId="1" applyFont="1" applyBorder="1" applyAlignment="1">
      <alignment horizontal="center"/>
    </xf>
    <xf numFmtId="43" fontId="2" fillId="0" borderId="25" xfId="1" applyFont="1" applyBorder="1" applyAlignment="1">
      <alignment horizontal="center"/>
    </xf>
    <xf numFmtId="49" fontId="2" fillId="2" borderId="28" xfId="0" applyNumberFormat="1" applyFont="1" applyFill="1" applyBorder="1" applyAlignment="1" applyProtection="1">
      <alignment horizontal="center" vertical="center"/>
      <protection locked="0"/>
    </xf>
    <xf numFmtId="49" fontId="2" fillId="2" borderId="29" xfId="0" applyNumberFormat="1"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4" fillId="0" borderId="10" xfId="0" applyFont="1" applyBorder="1" applyAlignment="1">
      <alignment horizontal="center" vertical="center"/>
    </xf>
    <xf numFmtId="43" fontId="2" fillId="0" borderId="17" xfId="0" applyNumberFormat="1"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2" fillId="0" borderId="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43" fontId="2" fillId="0" borderId="9" xfId="0" applyNumberFormat="1" applyFont="1" applyBorder="1" applyAlignment="1">
      <alignment horizont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43" fontId="2" fillId="0" borderId="39" xfId="1" applyFont="1" applyBorder="1" applyAlignment="1">
      <alignment horizontal="center" vertical="center"/>
    </xf>
    <xf numFmtId="43" fontId="2" fillId="0" borderId="40" xfId="1" applyFont="1" applyBorder="1" applyAlignment="1">
      <alignment horizontal="center" vertical="center"/>
    </xf>
    <xf numFmtId="43" fontId="2" fillId="0" borderId="41" xfId="1"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7" fillId="0" borderId="40" xfId="0" applyFont="1" applyBorder="1" applyAlignment="1">
      <alignment horizontal="center"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43" fontId="2" fillId="0" borderId="39" xfId="0" applyNumberFormat="1" applyFont="1" applyBorder="1" applyAlignment="1">
      <alignment horizontal="center" vertical="center"/>
    </xf>
    <xf numFmtId="0" fontId="5" fillId="0" borderId="42" xfId="0" applyFont="1" applyBorder="1" applyAlignment="1">
      <alignment horizontal="center" vertical="center"/>
    </xf>
    <xf numFmtId="43" fontId="2" fillId="3" borderId="39" xfId="0" applyNumberFormat="1" applyFont="1" applyFill="1" applyBorder="1" applyAlignment="1">
      <alignment horizontal="center" vertical="center"/>
    </xf>
    <xf numFmtId="0" fontId="2" fillId="3" borderId="40" xfId="0" applyFont="1" applyFill="1" applyBorder="1" applyAlignment="1">
      <alignment horizontal="center" vertical="center"/>
    </xf>
    <xf numFmtId="0" fontId="2" fillId="3" borderId="41" xfId="0" applyFont="1" applyFill="1" applyBorder="1" applyAlignment="1">
      <alignment horizontal="center" vertical="center"/>
    </xf>
  </cellXfs>
  <cellStyles count="2">
    <cellStyle name="Millier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N!A1"/><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hyperlink" Target="#'N+1'!A1"/></Relationships>
</file>

<file path=xl/drawings/_rels/drawing2.xml.rels><?xml version="1.0" encoding="UTF-8" standalone="yes"?>
<Relationships xmlns="http://schemas.openxmlformats.org/package/2006/relationships"><Relationship Id="rId1" Type="http://schemas.openxmlformats.org/officeDocument/2006/relationships/hyperlink" Target="#Feuil1!A1"/></Relationships>
</file>

<file path=xl/drawings/_rels/drawing3.xml.rels><?xml version="1.0" encoding="UTF-8" standalone="yes"?>
<Relationships xmlns="http://schemas.openxmlformats.org/package/2006/relationships"><Relationship Id="rId1" Type="http://schemas.openxmlformats.org/officeDocument/2006/relationships/hyperlink" Target="#Feuil1!A1"/></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104776</xdr:rowOff>
    </xdr:from>
    <xdr:to>
      <xdr:col>14</xdr:col>
      <xdr:colOff>361950</xdr:colOff>
      <xdr:row>18</xdr:row>
      <xdr:rowOff>200025</xdr:rowOff>
    </xdr:to>
    <xdr:sp macro="" textlink="">
      <xdr:nvSpPr>
        <xdr:cNvPr id="2" name="Rectangle à coins arrondis 1"/>
        <xdr:cNvSpPr/>
      </xdr:nvSpPr>
      <xdr:spPr>
        <a:xfrm>
          <a:off x="0" y="1704976"/>
          <a:ext cx="6629400" cy="33718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fr-FR" sz="1100" b="1" baseline="0" smtClean="0">
              <a:solidFill>
                <a:schemeClr val="lt1"/>
              </a:solidFill>
              <a:latin typeface="+mn-lt"/>
              <a:ea typeface="+mn-ea"/>
              <a:cs typeface="+mn-cs"/>
            </a:rPr>
            <a:t>Préambule </a:t>
          </a:r>
        </a:p>
        <a:p>
          <a:r>
            <a:rPr lang="fr-FR" sz="1100" b="1" baseline="0" smtClean="0">
              <a:solidFill>
                <a:schemeClr val="lt1"/>
              </a:solidFill>
              <a:latin typeface="+mn-lt"/>
              <a:ea typeface="+mn-ea"/>
              <a:cs typeface="+mn-cs"/>
            </a:rPr>
            <a:t>Ce cas pratique, posée à nos amis comptables apprenants et débutants, concerne l'achat par facilité de camions, auprès d'un concessionnaire, par un particulier qui exerce l'activité de transporteur. </a:t>
          </a:r>
        </a:p>
        <a:p>
          <a:r>
            <a:rPr lang="fr-FR" sz="1100" b="1" baseline="0" smtClean="0">
              <a:solidFill>
                <a:schemeClr val="lt1"/>
              </a:solidFill>
              <a:latin typeface="+mn-lt"/>
              <a:ea typeface="+mn-ea"/>
              <a:cs typeface="+mn-cs"/>
            </a:rPr>
            <a:t>Un contrat négocié et signé, en date du 20/12/2018, par les deux parties laisse entrevoir parmi les clauses importantes ce qui suit : </a:t>
          </a:r>
        </a:p>
        <a:p>
          <a:r>
            <a:rPr lang="fr-FR" sz="1100" b="1" baseline="0" smtClean="0">
              <a:solidFill>
                <a:schemeClr val="lt1"/>
              </a:solidFill>
              <a:latin typeface="+mn-lt"/>
              <a:ea typeface="+mn-ea"/>
              <a:cs typeface="+mn-cs"/>
            </a:rPr>
            <a:t>*Achat par facilité de 03 camions à bennes acquis chacun pour un montant HT de 4.000.000.00 (pour un taux tva de 19%). </a:t>
          </a:r>
        </a:p>
        <a:p>
          <a:r>
            <a:rPr lang="fr-FR" sz="1100" b="1" baseline="0" smtClean="0">
              <a:solidFill>
                <a:schemeClr val="lt1"/>
              </a:solidFill>
              <a:latin typeface="+mn-lt"/>
              <a:ea typeface="+mn-ea"/>
              <a:cs typeface="+mn-cs"/>
            </a:rPr>
            <a:t>Un échéancier de paiement, comprenant 24 versements mensuels, s’étale sur une période de 02 années et prévoit le premier paiement le jour qui suivra la remise des camions (la facture fut établie le 02/01/2019 et porte en mention que le dernier versement se fera le 30/12/2020). </a:t>
          </a:r>
        </a:p>
        <a:p>
          <a:r>
            <a:rPr lang="fr-FR" sz="1100" b="1" baseline="0" smtClean="0">
              <a:solidFill>
                <a:schemeClr val="lt1"/>
              </a:solidFill>
              <a:latin typeface="+mn-lt"/>
              <a:ea typeface="+mn-ea"/>
              <a:cs typeface="+mn-cs"/>
            </a:rPr>
            <a:t>*Une avance de 30% sur le montant total de l'achat doit être versée au concessionnaire ce qui va permettre à ce dernier d'enclencher la livraison des véhicules. </a:t>
          </a:r>
        </a:p>
        <a:p>
          <a:r>
            <a:rPr lang="fr-FR" sz="1100" b="1" baseline="0" smtClean="0">
              <a:solidFill>
                <a:schemeClr val="lt1"/>
              </a:solidFill>
              <a:latin typeface="+mn-lt"/>
              <a:ea typeface="+mn-ea"/>
              <a:cs typeface="+mn-cs"/>
            </a:rPr>
            <a:t>Le virement bancaire de cette avance fut faite le 27/12/2018 et la livraison des camions s'ensuivit le 30/12/2018. </a:t>
          </a:r>
        </a:p>
        <a:p>
          <a:r>
            <a:rPr lang="fr-FR" sz="1100" b="1" baseline="0" smtClean="0">
              <a:solidFill>
                <a:schemeClr val="lt1"/>
              </a:solidFill>
              <a:latin typeface="+mn-lt"/>
              <a:ea typeface="+mn-ea"/>
              <a:cs typeface="+mn-cs"/>
            </a:rPr>
            <a:t>Le travail demandé : </a:t>
          </a:r>
        </a:p>
        <a:p>
          <a:r>
            <a:rPr lang="fr-FR" sz="1100" b="1" baseline="0" smtClean="0">
              <a:solidFill>
                <a:schemeClr val="lt1"/>
              </a:solidFill>
              <a:latin typeface="+mn-lt"/>
              <a:ea typeface="+mn-ea"/>
              <a:cs typeface="+mn-cs"/>
            </a:rPr>
            <a:t>Entreprendre l'enregistrement de toutes les opérations comptables qui seront réalisées durant les exercices 2018 et 2019. </a:t>
          </a:r>
          <a:endParaRPr lang="fr-FR" sz="1100"/>
        </a:p>
      </xdr:txBody>
    </xdr:sp>
    <xdr:clientData/>
  </xdr:twoCellAnchor>
  <xdr:twoCellAnchor editAs="oneCell">
    <xdr:from>
      <xdr:col>5</xdr:col>
      <xdr:colOff>276225</xdr:colOff>
      <xdr:row>0</xdr:row>
      <xdr:rowOff>0</xdr:rowOff>
    </xdr:from>
    <xdr:to>
      <xdr:col>9</xdr:col>
      <xdr:colOff>19050</xdr:colOff>
      <xdr:row>4</xdr:row>
      <xdr:rowOff>219075</xdr:rowOff>
    </xdr:to>
    <xdr:pic>
      <xdr:nvPicPr>
        <xdr:cNvPr id="4" name="Image 3" descr="74231771_962622220788568_4475183956236435456_n.jpg"/>
        <xdr:cNvPicPr>
          <a:picLocks noChangeAspect="1"/>
        </xdr:cNvPicPr>
      </xdr:nvPicPr>
      <xdr:blipFill>
        <a:blip xmlns:r="http://schemas.openxmlformats.org/officeDocument/2006/relationships" r:embed="rId1" cstate="print"/>
        <a:stretch>
          <a:fillRect/>
        </a:stretch>
      </xdr:blipFill>
      <xdr:spPr>
        <a:xfrm>
          <a:off x="2514600" y="0"/>
          <a:ext cx="1533525" cy="1285875"/>
        </a:xfrm>
        <a:prstGeom prst="ellipse">
          <a:avLst/>
        </a:prstGeom>
        <a:ln>
          <a:noFill/>
        </a:ln>
        <a:effectLst>
          <a:softEdge rad="112500"/>
        </a:effectLst>
      </xdr:spPr>
    </xdr:pic>
    <xdr:clientData/>
  </xdr:twoCellAnchor>
  <xdr:twoCellAnchor>
    <xdr:from>
      <xdr:col>3</xdr:col>
      <xdr:colOff>209550</xdr:colOff>
      <xdr:row>19</xdr:row>
      <xdr:rowOff>0</xdr:rowOff>
    </xdr:from>
    <xdr:to>
      <xdr:col>11</xdr:col>
      <xdr:colOff>19050</xdr:colOff>
      <xdr:row>23</xdr:row>
      <xdr:rowOff>95250</xdr:rowOff>
    </xdr:to>
    <xdr:sp macro="" textlink="">
      <xdr:nvSpPr>
        <xdr:cNvPr id="7" name="Rectangle à coins arrondis 6"/>
        <xdr:cNvSpPr/>
      </xdr:nvSpPr>
      <xdr:spPr>
        <a:xfrm>
          <a:off x="1552575" y="5143500"/>
          <a:ext cx="3390900" cy="1162050"/>
        </a:xfrm>
        <a:prstGeom prst="roundRect">
          <a:avLst/>
        </a:prstGeom>
        <a:solidFill>
          <a:schemeClr val="accent1">
            <a:alpha val="46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endParaRPr lang="fr-FR" sz="1100" baseline="0" smtClean="0">
            <a:solidFill>
              <a:schemeClr val="lt1"/>
            </a:solidFill>
            <a:latin typeface="+mn-lt"/>
            <a:ea typeface="+mn-ea"/>
            <a:cs typeface="+mn-cs"/>
          </a:endParaRPr>
        </a:p>
        <a:p>
          <a:pPr algn="ctr"/>
          <a:r>
            <a:rPr lang="fr-FR" sz="1200" b="1" baseline="0" smtClean="0">
              <a:solidFill>
                <a:srgbClr val="7030A0"/>
              </a:solidFill>
              <a:latin typeface="Andalus" pitchFamily="18" charset="-78"/>
              <a:ea typeface="+mn-ea"/>
              <a:cs typeface="Andalus" pitchFamily="18" charset="-78"/>
            </a:rPr>
            <a:t> Ebauche élaborée et conçue par </a:t>
          </a:r>
        </a:p>
        <a:p>
          <a:pPr algn="ctr"/>
          <a:r>
            <a:rPr lang="fr-FR" sz="1200" b="1" baseline="0" smtClean="0">
              <a:solidFill>
                <a:srgbClr val="7030A0"/>
              </a:solidFill>
              <a:latin typeface="Andalus" pitchFamily="18" charset="-78"/>
              <a:ea typeface="+mn-ea"/>
              <a:cs typeface="Andalus" pitchFamily="18" charset="-78"/>
            </a:rPr>
            <a:t>Hamouda Madjid </a:t>
          </a:r>
          <a:endParaRPr lang="fr-FR" sz="1200" b="1">
            <a:solidFill>
              <a:srgbClr val="7030A0"/>
            </a:solidFill>
            <a:latin typeface="Andalus" pitchFamily="18" charset="-78"/>
            <a:cs typeface="Andalus" pitchFamily="18" charset="-78"/>
          </a:endParaRPr>
        </a:p>
      </xdr:txBody>
    </xdr:sp>
    <xdr:clientData/>
  </xdr:twoCellAnchor>
  <xdr:twoCellAnchor editAs="oneCell">
    <xdr:from>
      <xdr:col>19</xdr:col>
      <xdr:colOff>76200</xdr:colOff>
      <xdr:row>0</xdr:row>
      <xdr:rowOff>1</xdr:rowOff>
    </xdr:from>
    <xdr:to>
      <xdr:col>26</xdr:col>
      <xdr:colOff>447675</xdr:colOff>
      <xdr:row>5</xdr:row>
      <xdr:rowOff>9525</xdr:rowOff>
    </xdr:to>
    <xdr:pic>
      <xdr:nvPicPr>
        <xdr:cNvPr id="8" name="Image 7" descr="Modèles-de-facture.png"/>
        <xdr:cNvPicPr>
          <a:picLocks noChangeAspect="1"/>
        </xdr:cNvPicPr>
      </xdr:nvPicPr>
      <xdr:blipFill>
        <a:blip xmlns:r="http://schemas.openxmlformats.org/officeDocument/2006/relationships" r:embed="rId2" cstate="print"/>
        <a:stretch>
          <a:fillRect/>
        </a:stretch>
      </xdr:blipFill>
      <xdr:spPr>
        <a:xfrm>
          <a:off x="8582025" y="1"/>
          <a:ext cx="3505200" cy="1343024"/>
        </a:xfrm>
        <a:prstGeom prst="rect">
          <a:avLst/>
        </a:prstGeom>
        <a:ln>
          <a:noFill/>
        </a:ln>
        <a:effectLst>
          <a:softEdge rad="112500"/>
        </a:effectLst>
      </xdr:spPr>
    </xdr:pic>
    <xdr:clientData/>
  </xdr:twoCellAnchor>
  <xdr:twoCellAnchor>
    <xdr:from>
      <xdr:col>16</xdr:col>
      <xdr:colOff>0</xdr:colOff>
      <xdr:row>16</xdr:row>
      <xdr:rowOff>0</xdr:rowOff>
    </xdr:from>
    <xdr:to>
      <xdr:col>18</xdr:col>
      <xdr:colOff>436650</xdr:colOff>
      <xdr:row>18</xdr:row>
      <xdr:rowOff>12900</xdr:rowOff>
    </xdr:to>
    <xdr:sp macro="" textlink="">
      <xdr:nvSpPr>
        <xdr:cNvPr id="9" name="Ellipse 8">
          <a:hlinkClick xmlns:r="http://schemas.openxmlformats.org/officeDocument/2006/relationships" r:id="rId3"/>
        </xdr:cNvPr>
        <xdr:cNvSpPr/>
      </xdr:nvSpPr>
      <xdr:spPr>
        <a:xfrm>
          <a:off x="7162800" y="4324350"/>
          <a:ext cx="1332000" cy="546300"/>
        </a:xfrm>
        <a:prstGeom prst="ellipse">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fr-FR" sz="1100" b="1" baseline="0" smtClean="0">
              <a:solidFill>
                <a:schemeClr val="dk1"/>
              </a:solidFill>
              <a:latin typeface="+mn-lt"/>
              <a:ea typeface="+mn-ea"/>
              <a:cs typeface="+mn-cs"/>
            </a:rPr>
            <a:t>Exercice N </a:t>
          </a:r>
          <a:endParaRPr lang="fr-FR" sz="1100"/>
        </a:p>
      </xdr:txBody>
    </xdr:sp>
    <xdr:clientData/>
  </xdr:twoCellAnchor>
  <xdr:twoCellAnchor>
    <xdr:from>
      <xdr:col>23</xdr:col>
      <xdr:colOff>0</xdr:colOff>
      <xdr:row>16</xdr:row>
      <xdr:rowOff>0</xdr:rowOff>
    </xdr:from>
    <xdr:to>
      <xdr:col>25</xdr:col>
      <xdr:colOff>436650</xdr:colOff>
      <xdr:row>18</xdr:row>
      <xdr:rowOff>12900</xdr:rowOff>
    </xdr:to>
    <xdr:sp macro="" textlink="">
      <xdr:nvSpPr>
        <xdr:cNvPr id="10" name="Ellipse 9">
          <a:hlinkClick xmlns:r="http://schemas.openxmlformats.org/officeDocument/2006/relationships" r:id="rId4"/>
        </xdr:cNvPr>
        <xdr:cNvSpPr/>
      </xdr:nvSpPr>
      <xdr:spPr>
        <a:xfrm>
          <a:off x="10296525" y="4324350"/>
          <a:ext cx="1332000" cy="546300"/>
        </a:xfrm>
        <a:prstGeom prst="ellipse">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lang="fr-FR" sz="1100" b="1" baseline="0" smtClean="0">
              <a:solidFill>
                <a:schemeClr val="dk1"/>
              </a:solidFill>
              <a:latin typeface="+mn-lt"/>
              <a:ea typeface="+mn-ea"/>
              <a:cs typeface="+mn-cs"/>
            </a:rPr>
            <a:t>Exercice N+1 </a:t>
          </a:r>
          <a:endParaRPr lang="fr-FR" sz="1100"/>
        </a:p>
      </xdr:txBody>
    </xdr:sp>
    <xdr:clientData/>
  </xdr:twoCellAnchor>
  <xdr:twoCellAnchor>
    <xdr:from>
      <xdr:col>19</xdr:col>
      <xdr:colOff>9524</xdr:colOff>
      <xdr:row>18</xdr:row>
      <xdr:rowOff>200025</xdr:rowOff>
    </xdr:from>
    <xdr:to>
      <xdr:col>24</xdr:col>
      <xdr:colOff>447674</xdr:colOff>
      <xdr:row>22</xdr:row>
      <xdr:rowOff>47625</xdr:rowOff>
    </xdr:to>
    <xdr:sp macro="" textlink="">
      <xdr:nvSpPr>
        <xdr:cNvPr id="11" name="Vague 10"/>
        <xdr:cNvSpPr/>
      </xdr:nvSpPr>
      <xdr:spPr>
        <a:xfrm>
          <a:off x="8515349" y="5076825"/>
          <a:ext cx="2676525" cy="914400"/>
        </a:xfrm>
        <a:prstGeom prst="wave">
          <a:avLst/>
        </a:prstGeom>
      </xdr:spPr>
      <xdr:style>
        <a:lnRef idx="1">
          <a:schemeClr val="accent3"/>
        </a:lnRef>
        <a:fillRef idx="2">
          <a:schemeClr val="accent3"/>
        </a:fillRef>
        <a:effectRef idx="1">
          <a:schemeClr val="accent3"/>
        </a:effectRef>
        <a:fontRef idx="minor">
          <a:schemeClr val="dk1"/>
        </a:fontRef>
      </xdr:style>
      <xdr:txBody>
        <a:bodyPr vertOverflow="clip" rtlCol="0" anchor="ctr">
          <a:scene3d>
            <a:camera prst="orthographicFront"/>
            <a:lightRig rig="brightRoom" dir="t"/>
          </a:scene3d>
          <a:sp3d contourW="6350" prstMaterial="plastic">
            <a:bevelT w="20320" h="20320" prst="angle"/>
            <a:contourClr>
              <a:schemeClr val="accent1">
                <a:tint val="100000"/>
                <a:shade val="100000"/>
                <a:hueMod val="100000"/>
                <a:satMod val="100000"/>
              </a:schemeClr>
            </a:contourClr>
          </a:sp3d>
        </a:bodyPr>
        <a:lstStyle/>
        <a:p>
          <a:pPr algn="ctr"/>
          <a:r>
            <a:rPr lang="fr-FR" sz="1400" b="1" cap="all" spc="0">
              <a:ln/>
              <a:solidFill>
                <a:schemeClr val="accent1"/>
              </a:solidFill>
              <a:effectLst>
                <a:outerShdw blurRad="19685" dist="12700" dir="5400000" algn="tl" rotWithShape="0">
                  <a:schemeClr val="accent1">
                    <a:satMod val="130000"/>
                    <a:alpha val="60000"/>
                  </a:schemeClr>
                </a:outerShdw>
                <a:reflection blurRad="10000" stA="55000" endPos="48000" dist="500" dir="5400000" sy="-100000" algn="bl" rotWithShape="0"/>
              </a:effectLst>
              <a:latin typeface="Arial Unicode MS" pitchFamily="34" charset="-128"/>
              <a:ea typeface="Arial Unicode MS" pitchFamily="34" charset="-128"/>
              <a:cs typeface="Arial Unicode MS" pitchFamily="34" charset="-128"/>
            </a:rPr>
            <a:t>mois38200@gmail,com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0</xdr:row>
      <xdr:rowOff>57151</xdr:rowOff>
    </xdr:from>
    <xdr:to>
      <xdr:col>12</xdr:col>
      <xdr:colOff>371475</xdr:colOff>
      <xdr:row>1</xdr:row>
      <xdr:rowOff>247650</xdr:rowOff>
    </xdr:to>
    <xdr:sp macro="" textlink="">
      <xdr:nvSpPr>
        <xdr:cNvPr id="2" name="Rectangle à coins arrondis 1">
          <a:hlinkClick xmlns:r="http://schemas.openxmlformats.org/officeDocument/2006/relationships" r:id="rId1"/>
        </xdr:cNvPr>
        <xdr:cNvSpPr/>
      </xdr:nvSpPr>
      <xdr:spPr>
        <a:xfrm>
          <a:off x="1562100" y="57151"/>
          <a:ext cx="3381375" cy="45719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2400" b="1" baseline="0" smtClean="0">
              <a:solidFill>
                <a:schemeClr val="dk1"/>
              </a:solidFill>
              <a:latin typeface="Andalus" pitchFamily="18" charset="-78"/>
              <a:ea typeface="+mn-ea"/>
              <a:cs typeface="Andalus" pitchFamily="18" charset="-78"/>
            </a:rPr>
            <a:t>Exercice  N</a:t>
          </a:r>
          <a:endParaRPr lang="fr-FR" sz="2400">
            <a:latin typeface="Andalus" pitchFamily="18" charset="-78"/>
            <a:cs typeface="Andalus" pitchFamily="18" charset="-7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371475</xdr:colOff>
      <xdr:row>0</xdr:row>
      <xdr:rowOff>38100</xdr:rowOff>
    </xdr:from>
    <xdr:to>
      <xdr:col>12</xdr:col>
      <xdr:colOff>323850</xdr:colOff>
      <xdr:row>2</xdr:row>
      <xdr:rowOff>171450</xdr:rowOff>
    </xdr:to>
    <xdr:sp macro="" textlink="">
      <xdr:nvSpPr>
        <xdr:cNvPr id="3" name="Rectangle à coins arrondis 2">
          <a:hlinkClick xmlns:r="http://schemas.openxmlformats.org/officeDocument/2006/relationships" r:id="rId1"/>
        </xdr:cNvPr>
        <xdr:cNvSpPr/>
      </xdr:nvSpPr>
      <xdr:spPr>
        <a:xfrm>
          <a:off x="1514475" y="38100"/>
          <a:ext cx="3381375" cy="5143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2400" b="1" baseline="0" smtClean="0">
              <a:solidFill>
                <a:schemeClr val="dk1"/>
              </a:solidFill>
              <a:latin typeface="Andalus" pitchFamily="18" charset="-78"/>
              <a:ea typeface="+mn-ea"/>
              <a:cs typeface="Andalus" pitchFamily="18" charset="-78"/>
            </a:rPr>
            <a:t>Exercice  N+1</a:t>
          </a:r>
          <a:endParaRPr lang="fr-FR" sz="2400">
            <a:latin typeface="Andalus" pitchFamily="18" charset="-78"/>
            <a:cs typeface="Andalus" pitchFamily="18" charset="-78"/>
          </a:endParaRPr>
        </a:p>
      </xdr:txBody>
    </xdr:sp>
    <xdr:clientData/>
  </xdr:twoCellAnchor>
  <xdr:twoCellAnchor>
    <xdr:from>
      <xdr:col>0</xdr:col>
      <xdr:colOff>28574</xdr:colOff>
      <xdr:row>46</xdr:row>
      <xdr:rowOff>0</xdr:rowOff>
    </xdr:from>
    <xdr:to>
      <xdr:col>16</xdr:col>
      <xdr:colOff>19049</xdr:colOff>
      <xdr:row>51</xdr:row>
      <xdr:rowOff>28576</xdr:rowOff>
    </xdr:to>
    <xdr:sp macro="" textlink="">
      <xdr:nvSpPr>
        <xdr:cNvPr id="4" name="Rectangle à coins arrondis 3"/>
        <xdr:cNvSpPr/>
      </xdr:nvSpPr>
      <xdr:spPr>
        <a:xfrm>
          <a:off x="28574" y="12649200"/>
          <a:ext cx="6086475" cy="136207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r>
            <a:rPr lang="fr-FR" sz="1100" b="1" baseline="0" smtClean="0">
              <a:solidFill>
                <a:srgbClr val="FF0000"/>
              </a:solidFill>
              <a:latin typeface="+mn-lt"/>
              <a:ea typeface="+mn-ea"/>
              <a:cs typeface="+mn-cs"/>
            </a:rPr>
            <a:t>NB : </a:t>
          </a:r>
        </a:p>
        <a:p>
          <a:r>
            <a:rPr lang="fr-FR" sz="1100" b="1" baseline="0" smtClean="0">
              <a:solidFill>
                <a:srgbClr val="FF0000"/>
              </a:solidFill>
              <a:latin typeface="+mn-lt"/>
              <a:ea typeface="+mn-ea"/>
              <a:cs typeface="+mn-cs"/>
            </a:rPr>
            <a:t>Pour l’année N+2 rééditer la comptabilisation des deux dernières écritures mentionnées ci-avant. </a:t>
          </a:r>
        </a:p>
        <a:p>
          <a:r>
            <a:rPr lang="fr-FR" sz="1100" b="1" baseline="0" smtClean="0">
              <a:solidFill>
                <a:srgbClr val="FF0000"/>
              </a:solidFill>
              <a:latin typeface="+mn-lt"/>
              <a:ea typeface="+mn-ea"/>
              <a:cs typeface="+mn-cs"/>
            </a:rPr>
            <a:t>Concernant la tva déductible à régulariser (445860), ce compte sera crédité par le compte tva déductible (445660) lorsque le concessionnaire aura reçu la totalité des versements ce qui va nous permettre par la suite d’entamer sa récupération puis sa déduction sur G50. </a:t>
          </a:r>
          <a:endParaRPr lang="fr-FR" sz="1100">
            <a:solidFill>
              <a:srgbClr val="FF0000"/>
            </a:solidFil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P7:AD18"/>
  <sheetViews>
    <sheetView showGridLines="0" showRowColHeaders="0" tabSelected="1" workbookViewId="0">
      <selection activeCell="G22" sqref="G22"/>
    </sheetView>
  </sheetViews>
  <sheetFormatPr baseColWidth="10" defaultColWidth="6.7109375" defaultRowHeight="21"/>
  <cols>
    <col min="1" max="26" width="6.7109375" style="1"/>
    <col min="27" max="27" width="7.140625" style="1" bestFit="1" customWidth="1"/>
    <col min="28" max="16384" width="6.7109375" style="1"/>
  </cols>
  <sheetData>
    <row r="7" spans="16:30" ht="21.75" thickBot="1"/>
    <row r="8" spans="16:30" ht="21.75" thickBot="1">
      <c r="P8" s="24" t="s">
        <v>0</v>
      </c>
      <c r="Q8" s="25"/>
      <c r="R8" s="28" t="s">
        <v>1</v>
      </c>
      <c r="S8" s="26"/>
      <c r="T8" s="26"/>
      <c r="U8" s="26"/>
      <c r="V8" s="26"/>
      <c r="W8" s="26"/>
      <c r="X8" s="26"/>
      <c r="Y8" s="24" t="s">
        <v>2</v>
      </c>
      <c r="Z8" s="26"/>
      <c r="AA8" s="26"/>
      <c r="AB8" s="24" t="s">
        <v>3</v>
      </c>
      <c r="AC8" s="26"/>
      <c r="AD8" s="27"/>
    </row>
    <row r="9" spans="16:30" ht="21.75" thickBot="1">
      <c r="P9" s="29">
        <v>3</v>
      </c>
      <c r="Q9" s="30"/>
      <c r="R9" s="31" t="s">
        <v>4</v>
      </c>
      <c r="S9" s="32"/>
      <c r="T9" s="32"/>
      <c r="U9" s="32"/>
      <c r="V9" s="32"/>
      <c r="W9" s="32"/>
      <c r="X9" s="32"/>
      <c r="Y9" s="33">
        <v>4000000</v>
      </c>
      <c r="Z9" s="34"/>
      <c r="AA9" s="35"/>
      <c r="AB9" s="36">
        <f>P9*Y9</f>
        <v>12000000</v>
      </c>
      <c r="AC9" s="37"/>
      <c r="AD9" s="38"/>
    </row>
    <row r="10" spans="16:30" ht="21.75" thickBot="1">
      <c r="P10" s="5"/>
      <c r="Q10" s="6"/>
      <c r="R10" s="7"/>
      <c r="S10" s="7"/>
      <c r="T10" s="7"/>
      <c r="U10" s="7"/>
      <c r="V10" s="7"/>
      <c r="W10" s="7"/>
      <c r="X10" s="8"/>
      <c r="Y10" s="62" t="s">
        <v>5</v>
      </c>
      <c r="Z10" s="63"/>
      <c r="AA10" s="4">
        <v>0.19</v>
      </c>
      <c r="AB10" s="39">
        <f>AB9*AA10</f>
        <v>2280000</v>
      </c>
      <c r="AC10" s="40"/>
      <c r="AD10" s="41"/>
    </row>
    <row r="11" spans="16:30" ht="21.75" thickBot="1">
      <c r="P11" s="9"/>
      <c r="Q11" s="10"/>
      <c r="R11" s="10"/>
      <c r="S11" s="10"/>
      <c r="T11" s="10"/>
      <c r="U11" s="10"/>
      <c r="V11" s="10"/>
      <c r="W11" s="10"/>
      <c r="X11" s="11"/>
      <c r="Y11" s="59" t="s">
        <v>6</v>
      </c>
      <c r="Z11" s="60"/>
      <c r="AA11" s="61"/>
      <c r="AB11" s="42">
        <f>AB9+AB10</f>
        <v>14280000</v>
      </c>
      <c r="AC11" s="43"/>
      <c r="AD11" s="44"/>
    </row>
    <row r="12" spans="16:30">
      <c r="P12" s="12"/>
      <c r="Q12" s="13"/>
      <c r="R12" s="13"/>
      <c r="S12" s="13"/>
      <c r="T12" s="13"/>
      <c r="U12" s="13"/>
      <c r="V12" s="13"/>
      <c r="W12" s="13"/>
      <c r="X12" s="14"/>
      <c r="Y12" s="57" t="s">
        <v>7</v>
      </c>
      <c r="Z12" s="58"/>
      <c r="AA12" s="3">
        <v>0.3</v>
      </c>
      <c r="AB12" s="54">
        <f>AB11*AA12</f>
        <v>4284000</v>
      </c>
      <c r="AC12" s="55"/>
      <c r="AD12" s="56"/>
    </row>
    <row r="13" spans="16:30">
      <c r="P13" s="50" t="s">
        <v>8</v>
      </c>
      <c r="Q13" s="51"/>
      <c r="R13" s="51"/>
      <c r="S13" s="51"/>
      <c r="T13" s="51"/>
      <c r="U13" s="51"/>
      <c r="V13" s="51"/>
      <c r="W13" s="51"/>
      <c r="X13" s="51"/>
      <c r="Y13" s="51"/>
      <c r="Z13" s="51"/>
      <c r="AA13" s="48">
        <v>24</v>
      </c>
      <c r="AB13" s="64">
        <f>AB11-AB12</f>
        <v>9996000</v>
      </c>
      <c r="AC13" s="60"/>
      <c r="AD13" s="61"/>
    </row>
    <row r="14" spans="16:30" ht="21.75" thickBot="1">
      <c r="P14" s="52"/>
      <c r="Q14" s="53"/>
      <c r="R14" s="53"/>
      <c r="S14" s="53"/>
      <c r="T14" s="53"/>
      <c r="U14" s="53"/>
      <c r="V14" s="53"/>
      <c r="W14" s="53"/>
      <c r="X14" s="53"/>
      <c r="Y14" s="53"/>
      <c r="Z14" s="53"/>
      <c r="AA14" s="49"/>
      <c r="AB14" s="45">
        <f>AB13/AA13</f>
        <v>416500</v>
      </c>
      <c r="AC14" s="46"/>
      <c r="AD14" s="47"/>
    </row>
    <row r="18" spans="28:28" ht="22.5">
      <c r="AB18" s="23" t="s">
        <v>32</v>
      </c>
    </row>
  </sheetData>
  <mergeCells count="18">
    <mergeCell ref="AB10:AD10"/>
    <mergeCell ref="AB11:AD11"/>
    <mergeCell ref="AB14:AD14"/>
    <mergeCell ref="AA13:AA14"/>
    <mergeCell ref="P13:Z14"/>
    <mergeCell ref="AB12:AD12"/>
    <mergeCell ref="Y12:Z12"/>
    <mergeCell ref="Y11:AA11"/>
    <mergeCell ref="Y10:Z10"/>
    <mergeCell ref="AB13:AD13"/>
    <mergeCell ref="P8:Q8"/>
    <mergeCell ref="AB8:AD8"/>
    <mergeCell ref="R8:X8"/>
    <mergeCell ref="Y8:AA8"/>
    <mergeCell ref="P9:Q9"/>
    <mergeCell ref="R9:X9"/>
    <mergeCell ref="Y9:AA9"/>
    <mergeCell ref="AB9:AD9"/>
  </mergeCells>
  <pageMargins left="0.18" right="0.2" top="0.28999999999999998" bottom="0.24"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2:Q41"/>
  <sheetViews>
    <sheetView showGridLines="0" showRowColHeaders="0" workbookViewId="0"/>
  </sheetViews>
  <sheetFormatPr baseColWidth="10" defaultColWidth="5.7109375" defaultRowHeight="21"/>
  <cols>
    <col min="1" max="16384" width="5.7109375" style="1"/>
  </cols>
  <sheetData>
    <row r="2" spans="1:17" ht="22.5">
      <c r="P2" s="23" t="s">
        <v>32</v>
      </c>
    </row>
    <row r="4" spans="1:17" ht="21.75" thickBot="1"/>
    <row r="5" spans="1:17" ht="21.75" thickBot="1">
      <c r="A5" s="73" t="s">
        <v>9</v>
      </c>
      <c r="B5" s="74"/>
      <c r="C5" s="74"/>
      <c r="D5" s="74"/>
      <c r="E5" s="74"/>
      <c r="F5" s="74"/>
      <c r="G5" s="74"/>
      <c r="H5" s="74"/>
      <c r="I5" s="74"/>
      <c r="J5" s="74"/>
      <c r="K5" s="74"/>
      <c r="L5" s="74"/>
      <c r="M5" s="74"/>
      <c r="N5" s="74"/>
      <c r="O5" s="74"/>
      <c r="P5" s="74"/>
      <c r="Q5" s="75"/>
    </row>
    <row r="6" spans="1:17" ht="21.75" thickBot="1">
      <c r="A6" s="16"/>
      <c r="B6" s="2"/>
      <c r="C6" s="2"/>
      <c r="D6" s="2"/>
      <c r="E6" s="2"/>
      <c r="F6" s="65" t="s">
        <v>10</v>
      </c>
      <c r="G6" s="76"/>
      <c r="H6" s="76"/>
      <c r="I6" s="76"/>
      <c r="J6" s="76"/>
      <c r="K6" s="76"/>
      <c r="L6" s="66"/>
      <c r="M6" s="2"/>
      <c r="N6" s="2"/>
      <c r="O6" s="2"/>
      <c r="P6" s="2"/>
      <c r="Q6" s="17"/>
    </row>
    <row r="7" spans="1:17" ht="21.75" thickBot="1">
      <c r="A7" s="16"/>
      <c r="B7" s="2"/>
      <c r="C7" s="2"/>
      <c r="D7" s="2"/>
      <c r="E7" s="2"/>
      <c r="F7" s="2"/>
      <c r="G7" s="2"/>
      <c r="H7" s="2"/>
      <c r="I7" s="2"/>
      <c r="J7" s="2"/>
      <c r="K7" s="2"/>
      <c r="L7" s="2"/>
      <c r="M7" s="2"/>
      <c r="N7" s="2"/>
      <c r="O7" s="2"/>
      <c r="P7" s="2"/>
      <c r="Q7" s="17"/>
    </row>
    <row r="8" spans="1:17" s="15" customFormat="1" ht="21.75" thickBot="1">
      <c r="A8" s="65">
        <v>238000</v>
      </c>
      <c r="B8" s="66"/>
      <c r="C8" s="77" t="s">
        <v>11</v>
      </c>
      <c r="D8" s="78"/>
      <c r="E8" s="78"/>
      <c r="F8" s="78"/>
      <c r="G8" s="78"/>
      <c r="H8" s="78"/>
      <c r="I8" s="79"/>
      <c r="J8" s="80">
        <f>Feuil1!AB12</f>
        <v>4284000</v>
      </c>
      <c r="K8" s="68"/>
      <c r="L8" s="68"/>
      <c r="M8" s="69"/>
      <c r="N8" s="67"/>
      <c r="O8" s="68"/>
      <c r="P8" s="68"/>
      <c r="Q8" s="69"/>
    </row>
    <row r="9" spans="1:17" s="15" customFormat="1" ht="21.75" thickBot="1">
      <c r="A9" s="65">
        <v>404000</v>
      </c>
      <c r="B9" s="66"/>
      <c r="C9" s="67" t="s">
        <v>12</v>
      </c>
      <c r="D9" s="68"/>
      <c r="E9" s="68"/>
      <c r="F9" s="68"/>
      <c r="G9" s="68"/>
      <c r="H9" s="68"/>
      <c r="I9" s="69"/>
      <c r="J9" s="67"/>
      <c r="K9" s="68"/>
      <c r="L9" s="68"/>
      <c r="M9" s="69"/>
      <c r="N9" s="70">
        <f>J8</f>
        <v>4284000</v>
      </c>
      <c r="O9" s="71"/>
      <c r="P9" s="71"/>
      <c r="Q9" s="72"/>
    </row>
    <row r="10" spans="1:17" ht="21.75" thickBot="1">
      <c r="A10" s="16"/>
      <c r="B10" s="2"/>
      <c r="C10" s="2"/>
      <c r="D10" s="2"/>
      <c r="E10" s="2"/>
      <c r="F10" s="2"/>
      <c r="G10" s="2"/>
      <c r="H10" s="2"/>
      <c r="I10" s="2"/>
      <c r="J10" s="2"/>
      <c r="K10" s="2"/>
      <c r="L10" s="2"/>
      <c r="M10" s="2"/>
      <c r="N10" s="2"/>
      <c r="O10" s="2"/>
      <c r="P10" s="2"/>
      <c r="Q10" s="17"/>
    </row>
    <row r="11" spans="1:17" ht="21.75" thickBot="1">
      <c r="A11" s="73" t="s">
        <v>13</v>
      </c>
      <c r="B11" s="74"/>
      <c r="C11" s="74"/>
      <c r="D11" s="74"/>
      <c r="E11" s="74"/>
      <c r="F11" s="74"/>
      <c r="G11" s="74"/>
      <c r="H11" s="74"/>
      <c r="I11" s="74"/>
      <c r="J11" s="74"/>
      <c r="K11" s="74"/>
      <c r="L11" s="74"/>
      <c r="M11" s="74"/>
      <c r="N11" s="74"/>
      <c r="O11" s="74"/>
      <c r="P11" s="74"/>
      <c r="Q11" s="75"/>
    </row>
    <row r="12" spans="1:17" ht="21.75" thickBot="1">
      <c r="A12" s="16"/>
      <c r="B12" s="2"/>
      <c r="C12" s="2"/>
      <c r="D12" s="2"/>
      <c r="E12" s="2"/>
      <c r="F12" s="65" t="s">
        <v>14</v>
      </c>
      <c r="G12" s="76"/>
      <c r="H12" s="76"/>
      <c r="I12" s="76"/>
      <c r="J12" s="76"/>
      <c r="K12" s="76"/>
      <c r="L12" s="66"/>
      <c r="M12" s="2"/>
      <c r="N12" s="2"/>
      <c r="O12" s="2"/>
      <c r="P12" s="2"/>
      <c r="Q12" s="17"/>
    </row>
    <row r="13" spans="1:17" ht="21.75" thickBot="1">
      <c r="A13" s="16"/>
      <c r="B13" s="2"/>
      <c r="C13" s="2"/>
      <c r="D13" s="2"/>
      <c r="E13" s="2"/>
      <c r="F13" s="2"/>
      <c r="G13" s="2"/>
      <c r="H13" s="2"/>
      <c r="I13" s="2"/>
      <c r="J13" s="2"/>
      <c r="K13" s="2"/>
      <c r="L13" s="2"/>
      <c r="M13" s="2"/>
      <c r="N13" s="2"/>
      <c r="O13" s="2"/>
      <c r="P13" s="2"/>
      <c r="Q13" s="17"/>
    </row>
    <row r="14" spans="1:17" s="15" customFormat="1" ht="21.75" thickBot="1">
      <c r="A14" s="65">
        <v>404000</v>
      </c>
      <c r="B14" s="66"/>
      <c r="C14" s="77" t="s">
        <v>12</v>
      </c>
      <c r="D14" s="78"/>
      <c r="E14" s="78"/>
      <c r="F14" s="78"/>
      <c r="G14" s="78"/>
      <c r="H14" s="78"/>
      <c r="I14" s="79"/>
      <c r="J14" s="80">
        <f>J8</f>
        <v>4284000</v>
      </c>
      <c r="K14" s="68"/>
      <c r="L14" s="68"/>
      <c r="M14" s="69"/>
      <c r="N14" s="67"/>
      <c r="O14" s="68"/>
      <c r="P14" s="68"/>
      <c r="Q14" s="69"/>
    </row>
    <row r="15" spans="1:17" s="15" customFormat="1" ht="21.75" thickBot="1">
      <c r="A15" s="65">
        <v>512000</v>
      </c>
      <c r="B15" s="66"/>
      <c r="C15" s="67" t="s">
        <v>15</v>
      </c>
      <c r="D15" s="68"/>
      <c r="E15" s="68"/>
      <c r="F15" s="68"/>
      <c r="G15" s="68"/>
      <c r="H15" s="68"/>
      <c r="I15" s="69"/>
      <c r="J15" s="67"/>
      <c r="K15" s="68"/>
      <c r="L15" s="68"/>
      <c r="M15" s="69"/>
      <c r="N15" s="70">
        <f>J14</f>
        <v>4284000</v>
      </c>
      <c r="O15" s="71"/>
      <c r="P15" s="71"/>
      <c r="Q15" s="72"/>
    </row>
    <row r="16" spans="1:17" ht="21.75" thickBot="1"/>
    <row r="17" spans="1:17" ht="21.75" thickBot="1">
      <c r="A17" s="18"/>
      <c r="B17" s="19"/>
      <c r="C17" s="19"/>
      <c r="D17" s="19"/>
      <c r="E17" s="19"/>
      <c r="F17" s="19"/>
      <c r="G17" s="19"/>
      <c r="H17" s="19"/>
      <c r="I17" s="19"/>
      <c r="J17" s="19"/>
      <c r="K17" s="19"/>
      <c r="L17" s="19"/>
      <c r="M17" s="19"/>
      <c r="N17" s="19"/>
      <c r="O17" s="19"/>
      <c r="P17" s="19"/>
      <c r="Q17" s="20"/>
    </row>
    <row r="18" spans="1:17" ht="21.75" thickBot="1"/>
    <row r="19" spans="1:17" ht="21.75" thickBot="1">
      <c r="A19" s="73" t="s">
        <v>16</v>
      </c>
      <c r="B19" s="74"/>
      <c r="C19" s="74"/>
      <c r="D19" s="74"/>
      <c r="E19" s="74"/>
      <c r="F19" s="74"/>
      <c r="G19" s="74"/>
      <c r="H19" s="74"/>
      <c r="I19" s="74"/>
      <c r="J19" s="74"/>
      <c r="K19" s="74"/>
      <c r="L19" s="74"/>
      <c r="M19" s="74"/>
      <c r="N19" s="74"/>
      <c r="O19" s="74"/>
      <c r="P19" s="74"/>
      <c r="Q19" s="75"/>
    </row>
    <row r="20" spans="1:17" ht="21.75" thickBot="1">
      <c r="A20" s="16"/>
      <c r="B20" s="2"/>
      <c r="C20" s="2"/>
      <c r="D20" s="2"/>
      <c r="E20" s="2"/>
      <c r="F20" s="65" t="s">
        <v>14</v>
      </c>
      <c r="G20" s="76"/>
      <c r="H20" s="76"/>
      <c r="I20" s="76"/>
      <c r="J20" s="76"/>
      <c r="K20" s="76"/>
      <c r="L20" s="66"/>
      <c r="M20" s="2"/>
      <c r="N20" s="2"/>
      <c r="O20" s="2"/>
      <c r="P20" s="2"/>
      <c r="Q20" s="17"/>
    </row>
    <row r="21" spans="1:17" ht="21.75" thickBot="1">
      <c r="A21" s="16"/>
      <c r="B21" s="2"/>
      <c r="C21" s="2"/>
      <c r="D21" s="2"/>
      <c r="E21" s="2"/>
      <c r="F21" s="2"/>
      <c r="G21" s="2"/>
      <c r="H21" s="2"/>
      <c r="I21" s="2"/>
      <c r="J21" s="2"/>
      <c r="K21" s="2"/>
      <c r="L21" s="2"/>
      <c r="M21" s="2"/>
      <c r="N21" s="2"/>
      <c r="O21" s="2"/>
      <c r="P21" s="2"/>
      <c r="Q21" s="17"/>
    </row>
    <row r="22" spans="1:17" s="15" customFormat="1" ht="21.75" thickBot="1">
      <c r="A22" s="65">
        <v>404000</v>
      </c>
      <c r="B22" s="66"/>
      <c r="C22" s="77" t="s">
        <v>12</v>
      </c>
      <c r="D22" s="78"/>
      <c r="E22" s="78"/>
      <c r="F22" s="78"/>
      <c r="G22" s="78"/>
      <c r="H22" s="78"/>
      <c r="I22" s="79"/>
      <c r="J22" s="80">
        <f>Feuil1!AB14</f>
        <v>416500</v>
      </c>
      <c r="K22" s="68"/>
      <c r="L22" s="68"/>
      <c r="M22" s="69"/>
      <c r="N22" s="67"/>
      <c r="O22" s="68"/>
      <c r="P22" s="68"/>
      <c r="Q22" s="69"/>
    </row>
    <row r="23" spans="1:17" s="15" customFormat="1" ht="21.75" thickBot="1">
      <c r="A23" s="65">
        <v>512000</v>
      </c>
      <c r="B23" s="66"/>
      <c r="C23" s="67" t="s">
        <v>15</v>
      </c>
      <c r="D23" s="68"/>
      <c r="E23" s="68"/>
      <c r="F23" s="68"/>
      <c r="G23" s="68"/>
      <c r="H23" s="68"/>
      <c r="I23" s="69"/>
      <c r="J23" s="67"/>
      <c r="K23" s="68"/>
      <c r="L23" s="68"/>
      <c r="M23" s="69"/>
      <c r="N23" s="70">
        <f>J22</f>
        <v>416500</v>
      </c>
      <c r="O23" s="71"/>
      <c r="P23" s="71"/>
      <c r="Q23" s="72"/>
    </row>
    <row r="24" spans="1:17" ht="21.75" thickBot="1"/>
    <row r="25" spans="1:17" ht="21.75" thickBot="1">
      <c r="A25" s="18"/>
      <c r="B25" s="19"/>
      <c r="C25" s="19"/>
      <c r="D25" s="19"/>
      <c r="E25" s="19"/>
      <c r="F25" s="19"/>
      <c r="G25" s="19"/>
      <c r="H25" s="19"/>
      <c r="I25" s="19"/>
      <c r="J25" s="19"/>
      <c r="K25" s="19"/>
      <c r="L25" s="19"/>
      <c r="M25" s="19"/>
      <c r="N25" s="19"/>
      <c r="O25" s="19"/>
      <c r="P25" s="19"/>
      <c r="Q25" s="20"/>
    </row>
    <row r="26" spans="1:17" ht="21.75" thickBot="1"/>
    <row r="27" spans="1:17" ht="21.75" thickBot="1">
      <c r="A27" s="73" t="s">
        <v>17</v>
      </c>
      <c r="B27" s="74"/>
      <c r="C27" s="81"/>
      <c r="D27" s="81"/>
      <c r="E27" s="81"/>
      <c r="F27" s="81"/>
      <c r="G27" s="81"/>
      <c r="H27" s="81"/>
      <c r="I27" s="81"/>
      <c r="J27" s="81"/>
      <c r="K27" s="81"/>
      <c r="L27" s="81"/>
      <c r="M27" s="81"/>
      <c r="N27" s="81"/>
      <c r="O27" s="81"/>
      <c r="P27" s="74"/>
      <c r="Q27" s="75"/>
    </row>
    <row r="28" spans="1:17" ht="21.75" thickBot="1">
      <c r="A28" s="16"/>
      <c r="B28" s="2"/>
      <c r="C28" s="65" t="s">
        <v>18</v>
      </c>
      <c r="D28" s="76"/>
      <c r="E28" s="76"/>
      <c r="F28" s="76"/>
      <c r="G28" s="76"/>
      <c r="H28" s="76"/>
      <c r="I28" s="76"/>
      <c r="J28" s="76"/>
      <c r="K28" s="76"/>
      <c r="L28" s="76"/>
      <c r="M28" s="76"/>
      <c r="N28" s="76"/>
      <c r="O28" s="66"/>
      <c r="P28" s="2"/>
      <c r="Q28" s="17"/>
    </row>
    <row r="29" spans="1:17" ht="21.75" thickBot="1">
      <c r="A29" s="16"/>
      <c r="B29" s="2"/>
      <c r="C29" s="2"/>
      <c r="D29" s="2"/>
      <c r="E29" s="2"/>
      <c r="F29" s="65" t="s">
        <v>10</v>
      </c>
      <c r="G29" s="76"/>
      <c r="H29" s="76"/>
      <c r="I29" s="76"/>
      <c r="J29" s="76"/>
      <c r="K29" s="76"/>
      <c r="L29" s="66"/>
      <c r="M29" s="2"/>
      <c r="N29" s="2"/>
      <c r="O29" s="2"/>
      <c r="P29" s="2"/>
      <c r="Q29" s="17"/>
    </row>
    <row r="30" spans="1:17" ht="21.75" thickBot="1">
      <c r="A30" s="16"/>
      <c r="B30" s="2"/>
      <c r="C30" s="2"/>
      <c r="D30" s="2"/>
      <c r="E30" s="2"/>
      <c r="F30" s="2"/>
      <c r="G30" s="2"/>
      <c r="H30" s="2"/>
      <c r="I30" s="2"/>
      <c r="J30" s="2"/>
      <c r="K30" s="2"/>
      <c r="L30" s="2"/>
      <c r="M30" s="2"/>
      <c r="N30" s="2"/>
      <c r="O30" s="2"/>
      <c r="P30" s="2"/>
      <c r="Q30" s="17"/>
    </row>
    <row r="31" spans="1:17" s="15" customFormat="1" ht="21.75" thickBot="1">
      <c r="A31" s="65">
        <v>238000</v>
      </c>
      <c r="B31" s="66"/>
      <c r="C31" s="77" t="s">
        <v>11</v>
      </c>
      <c r="D31" s="78"/>
      <c r="E31" s="78"/>
      <c r="F31" s="78"/>
      <c r="G31" s="78"/>
      <c r="H31" s="78"/>
      <c r="I31" s="79"/>
      <c r="J31" s="80">
        <f>Feuil1!AB9</f>
        <v>12000000</v>
      </c>
      <c r="K31" s="68"/>
      <c r="L31" s="68"/>
      <c r="M31" s="69"/>
      <c r="N31" s="67"/>
      <c r="O31" s="68"/>
      <c r="P31" s="68"/>
      <c r="Q31" s="69"/>
    </row>
    <row r="32" spans="1:17" s="15" customFormat="1" ht="21.75" thickBot="1">
      <c r="A32" s="65">
        <v>445860</v>
      </c>
      <c r="B32" s="66"/>
      <c r="C32" s="77" t="s">
        <v>19</v>
      </c>
      <c r="D32" s="78"/>
      <c r="E32" s="78"/>
      <c r="F32" s="78"/>
      <c r="G32" s="78"/>
      <c r="H32" s="78"/>
      <c r="I32" s="79"/>
      <c r="J32" s="80">
        <f>Feuil1!AB10</f>
        <v>2280000</v>
      </c>
      <c r="K32" s="68"/>
      <c r="L32" s="68"/>
      <c r="M32" s="69"/>
      <c r="N32" s="70"/>
      <c r="O32" s="71"/>
      <c r="P32" s="71"/>
      <c r="Q32" s="72"/>
    </row>
    <row r="33" spans="1:17" s="15" customFormat="1" ht="21.75" thickBot="1">
      <c r="A33" s="65">
        <v>408000</v>
      </c>
      <c r="B33" s="66"/>
      <c r="C33" s="67" t="s">
        <v>20</v>
      </c>
      <c r="D33" s="68"/>
      <c r="E33" s="68"/>
      <c r="F33" s="68"/>
      <c r="G33" s="68"/>
      <c r="H33" s="68"/>
      <c r="I33" s="69"/>
      <c r="J33" s="67"/>
      <c r="K33" s="68"/>
      <c r="L33" s="68"/>
      <c r="M33" s="69"/>
      <c r="N33" s="70">
        <f>Feuil1!AB11</f>
        <v>14280000</v>
      </c>
      <c r="O33" s="71"/>
      <c r="P33" s="71"/>
      <c r="Q33" s="72"/>
    </row>
    <row r="34" spans="1:17" ht="21.75" thickBot="1"/>
    <row r="35" spans="1:17" ht="21.75" thickBot="1">
      <c r="A35" s="18"/>
      <c r="B35" s="19"/>
      <c r="C35" s="19"/>
      <c r="D35" s="19"/>
      <c r="E35" s="19"/>
      <c r="F35" s="19"/>
      <c r="G35" s="19"/>
      <c r="H35" s="19"/>
      <c r="I35" s="19"/>
      <c r="J35" s="19"/>
      <c r="K35" s="19"/>
      <c r="L35" s="19"/>
      <c r="M35" s="19"/>
      <c r="N35" s="19"/>
      <c r="O35" s="19"/>
      <c r="P35" s="19"/>
      <c r="Q35" s="20"/>
    </row>
    <row r="36" spans="1:17" ht="21.75" thickBot="1"/>
    <row r="37" spans="1:17" ht="21.75" thickBot="1">
      <c r="A37" s="73" t="s">
        <v>21</v>
      </c>
      <c r="B37" s="74"/>
      <c r="C37" s="74"/>
      <c r="D37" s="74"/>
      <c r="E37" s="74"/>
      <c r="F37" s="74"/>
      <c r="G37" s="74"/>
      <c r="H37" s="74"/>
      <c r="I37" s="74"/>
      <c r="J37" s="74"/>
      <c r="K37" s="74"/>
      <c r="L37" s="74"/>
      <c r="M37" s="74"/>
      <c r="N37" s="74"/>
      <c r="O37" s="74"/>
      <c r="P37" s="74"/>
      <c r="Q37" s="75"/>
    </row>
    <row r="38" spans="1:17" ht="21.75" thickBot="1">
      <c r="A38" s="16"/>
      <c r="B38" s="2"/>
      <c r="C38" s="2"/>
      <c r="D38" s="2"/>
      <c r="E38" s="2"/>
      <c r="F38" s="65" t="s">
        <v>10</v>
      </c>
      <c r="G38" s="76"/>
      <c r="H38" s="76"/>
      <c r="I38" s="76"/>
      <c r="J38" s="76"/>
      <c r="K38" s="76"/>
      <c r="L38" s="66"/>
      <c r="M38" s="2"/>
      <c r="N38" s="2"/>
      <c r="O38" s="2"/>
      <c r="P38" s="2"/>
      <c r="Q38" s="17"/>
    </row>
    <row r="39" spans="1:17" ht="21.75" thickBot="1">
      <c r="A39" s="16"/>
      <c r="B39" s="2"/>
      <c r="C39" s="2"/>
      <c r="D39" s="2"/>
      <c r="E39" s="2"/>
      <c r="F39" s="2"/>
      <c r="G39" s="2"/>
      <c r="H39" s="2"/>
      <c r="I39" s="2"/>
      <c r="J39" s="2"/>
      <c r="K39" s="2"/>
      <c r="L39" s="2"/>
      <c r="M39" s="2"/>
      <c r="N39" s="2"/>
      <c r="O39" s="2"/>
      <c r="P39" s="2"/>
      <c r="Q39" s="17"/>
    </row>
    <row r="40" spans="1:17" s="15" customFormat="1" ht="21.75" thickBot="1">
      <c r="A40" s="65">
        <v>409000</v>
      </c>
      <c r="B40" s="66"/>
      <c r="C40" s="77" t="s">
        <v>22</v>
      </c>
      <c r="D40" s="78"/>
      <c r="E40" s="78"/>
      <c r="F40" s="78"/>
      <c r="G40" s="78"/>
      <c r="H40" s="78"/>
      <c r="I40" s="79"/>
      <c r="J40" s="80">
        <f>N9</f>
        <v>4284000</v>
      </c>
      <c r="K40" s="68"/>
      <c r="L40" s="68"/>
      <c r="M40" s="69"/>
      <c r="N40" s="67"/>
      <c r="O40" s="68"/>
      <c r="P40" s="68"/>
      <c r="Q40" s="69"/>
    </row>
    <row r="41" spans="1:17" s="15" customFormat="1" ht="21.75" thickBot="1">
      <c r="A41" s="65">
        <v>238000</v>
      </c>
      <c r="B41" s="66"/>
      <c r="C41" s="67" t="s">
        <v>11</v>
      </c>
      <c r="D41" s="68"/>
      <c r="E41" s="68"/>
      <c r="F41" s="68"/>
      <c r="G41" s="68"/>
      <c r="H41" s="68"/>
      <c r="I41" s="69"/>
      <c r="J41" s="67"/>
      <c r="K41" s="68"/>
      <c r="L41" s="68"/>
      <c r="M41" s="69"/>
      <c r="N41" s="70">
        <f>J40</f>
        <v>4284000</v>
      </c>
      <c r="O41" s="71"/>
      <c r="P41" s="71"/>
      <c r="Q41" s="72"/>
    </row>
  </sheetData>
  <sheetProtection password="C7AA" sheet="1" objects="1" scenarios="1"/>
  <mergeCells count="55">
    <mergeCell ref="F12:L12"/>
    <mergeCell ref="A5:Q5"/>
    <mergeCell ref="F6:L6"/>
    <mergeCell ref="A8:B8"/>
    <mergeCell ref="C8:I8"/>
    <mergeCell ref="J8:M8"/>
    <mergeCell ref="N8:Q8"/>
    <mergeCell ref="A9:B9"/>
    <mergeCell ref="C9:I9"/>
    <mergeCell ref="J9:M9"/>
    <mergeCell ref="N9:Q9"/>
    <mergeCell ref="A11:Q11"/>
    <mergeCell ref="A14:B14"/>
    <mergeCell ref="C14:I14"/>
    <mergeCell ref="J14:M14"/>
    <mergeCell ref="N14:Q14"/>
    <mergeCell ref="A15:B15"/>
    <mergeCell ref="C15:I15"/>
    <mergeCell ref="J15:M15"/>
    <mergeCell ref="N15:Q15"/>
    <mergeCell ref="A19:Q19"/>
    <mergeCell ref="F20:L20"/>
    <mergeCell ref="A22:B22"/>
    <mergeCell ref="C22:I22"/>
    <mergeCell ref="J22:M22"/>
    <mergeCell ref="N22:Q22"/>
    <mergeCell ref="A23:B23"/>
    <mergeCell ref="C23:I23"/>
    <mergeCell ref="J23:M23"/>
    <mergeCell ref="N23:Q23"/>
    <mergeCell ref="A27:Q27"/>
    <mergeCell ref="C28:O28"/>
    <mergeCell ref="F29:L29"/>
    <mergeCell ref="A31:B31"/>
    <mergeCell ref="C31:I31"/>
    <mergeCell ref="J31:M31"/>
    <mergeCell ref="N31:Q31"/>
    <mergeCell ref="A32:B32"/>
    <mergeCell ref="C32:I32"/>
    <mergeCell ref="J32:M32"/>
    <mergeCell ref="N32:Q32"/>
    <mergeCell ref="A33:B33"/>
    <mergeCell ref="C33:I33"/>
    <mergeCell ref="J33:M33"/>
    <mergeCell ref="N33:Q33"/>
    <mergeCell ref="A41:B41"/>
    <mergeCell ref="C41:I41"/>
    <mergeCell ref="J41:M41"/>
    <mergeCell ref="N41:Q41"/>
    <mergeCell ref="A37:Q37"/>
    <mergeCell ref="F38:L38"/>
    <mergeCell ref="A40:B40"/>
    <mergeCell ref="C40:I40"/>
    <mergeCell ref="J40:M40"/>
    <mergeCell ref="N40:Q40"/>
  </mergeCells>
  <pageMargins left="0.14000000000000001" right="0.18" top="0.35" bottom="0.23"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dimension ref="A2:X45"/>
  <sheetViews>
    <sheetView showGridLines="0" showRowColHeaders="0" workbookViewId="0"/>
  </sheetViews>
  <sheetFormatPr baseColWidth="10" defaultColWidth="5.7109375" defaultRowHeight="21"/>
  <cols>
    <col min="1" max="16384" width="5.7109375" style="1"/>
  </cols>
  <sheetData>
    <row r="2" spans="1:17" ht="22.5">
      <c r="O2" s="23" t="s">
        <v>32</v>
      </c>
    </row>
    <row r="5" spans="1:17" ht="21.75" thickBot="1"/>
    <row r="6" spans="1:17" ht="21.75" thickBot="1">
      <c r="A6" s="73" t="s">
        <v>23</v>
      </c>
      <c r="B6" s="74"/>
      <c r="C6" s="74"/>
      <c r="D6" s="74"/>
      <c r="E6" s="74"/>
      <c r="F6" s="74"/>
      <c r="G6" s="74"/>
      <c r="H6" s="74"/>
      <c r="I6" s="74"/>
      <c r="J6" s="74"/>
      <c r="K6" s="74"/>
      <c r="L6" s="74"/>
      <c r="M6" s="74"/>
      <c r="N6" s="74"/>
      <c r="O6" s="74"/>
      <c r="P6" s="74"/>
      <c r="Q6" s="75"/>
    </row>
    <row r="7" spans="1:17" ht="21.75" thickBot="1">
      <c r="A7" s="16"/>
      <c r="B7" s="2"/>
      <c r="C7" s="2"/>
      <c r="D7" s="2"/>
      <c r="E7" s="2"/>
      <c r="F7" s="65" t="s">
        <v>10</v>
      </c>
      <c r="G7" s="76"/>
      <c r="H7" s="76"/>
      <c r="I7" s="76"/>
      <c r="J7" s="76"/>
      <c r="K7" s="76"/>
      <c r="L7" s="66"/>
      <c r="M7" s="2"/>
      <c r="N7" s="2"/>
      <c r="O7" s="2"/>
      <c r="P7" s="2"/>
      <c r="Q7" s="17"/>
    </row>
    <row r="8" spans="1:17" ht="21.75" thickBot="1">
      <c r="A8" s="16"/>
      <c r="B8" s="2"/>
      <c r="C8" s="2"/>
      <c r="D8" s="2"/>
      <c r="E8" s="2"/>
      <c r="F8" s="2"/>
      <c r="G8" s="2"/>
      <c r="H8" s="2"/>
      <c r="I8" s="2"/>
      <c r="J8" s="2"/>
      <c r="K8" s="2"/>
      <c r="L8" s="2"/>
      <c r="M8" s="2"/>
      <c r="N8" s="2"/>
      <c r="O8" s="2"/>
      <c r="P8" s="2"/>
      <c r="Q8" s="17"/>
    </row>
    <row r="9" spans="1:17" s="15" customFormat="1" ht="21.75" thickBot="1">
      <c r="A9" s="65">
        <v>408000</v>
      </c>
      <c r="B9" s="66"/>
      <c r="C9" s="77" t="s">
        <v>20</v>
      </c>
      <c r="D9" s="78"/>
      <c r="E9" s="78"/>
      <c r="F9" s="78"/>
      <c r="G9" s="78"/>
      <c r="H9" s="78"/>
      <c r="I9" s="79"/>
      <c r="J9" s="80">
        <f>N!N33</f>
        <v>14280000</v>
      </c>
      <c r="K9" s="68"/>
      <c r="L9" s="68"/>
      <c r="M9" s="69"/>
      <c r="N9" s="67"/>
      <c r="O9" s="68"/>
      <c r="P9" s="68"/>
      <c r="Q9" s="69"/>
    </row>
    <row r="10" spans="1:17" s="15" customFormat="1" ht="21.75" thickBot="1">
      <c r="A10" s="65">
        <v>238000</v>
      </c>
      <c r="B10" s="66"/>
      <c r="C10" s="67" t="s">
        <v>11</v>
      </c>
      <c r="D10" s="68"/>
      <c r="E10" s="68"/>
      <c r="F10" s="68"/>
      <c r="G10" s="68"/>
      <c r="H10" s="68"/>
      <c r="I10" s="69"/>
      <c r="J10" s="67"/>
      <c r="K10" s="68"/>
      <c r="L10" s="68"/>
      <c r="M10" s="69"/>
      <c r="N10" s="70">
        <f>N!J31</f>
        <v>12000000</v>
      </c>
      <c r="O10" s="71"/>
      <c r="P10" s="71"/>
      <c r="Q10" s="72"/>
    </row>
    <row r="11" spans="1:17" s="15" customFormat="1" ht="21.75" thickBot="1">
      <c r="A11" s="65">
        <v>445860</v>
      </c>
      <c r="B11" s="66"/>
      <c r="C11" s="67" t="s">
        <v>19</v>
      </c>
      <c r="D11" s="68"/>
      <c r="E11" s="68"/>
      <c r="F11" s="68"/>
      <c r="G11" s="68"/>
      <c r="H11" s="68"/>
      <c r="I11" s="69"/>
      <c r="J11" s="67"/>
      <c r="K11" s="68"/>
      <c r="L11" s="68"/>
      <c r="M11" s="69"/>
      <c r="N11" s="70">
        <f>N!J32</f>
        <v>2280000</v>
      </c>
      <c r="O11" s="71"/>
      <c r="P11" s="71"/>
      <c r="Q11" s="72"/>
    </row>
    <row r="12" spans="1:17" ht="21.75" thickBot="1"/>
    <row r="13" spans="1:17" ht="21.75" thickBot="1">
      <c r="A13" s="18"/>
      <c r="B13" s="19"/>
      <c r="C13" s="19"/>
      <c r="D13" s="19"/>
      <c r="E13" s="19"/>
      <c r="F13" s="19"/>
      <c r="G13" s="19"/>
      <c r="H13" s="19"/>
      <c r="I13" s="19"/>
      <c r="J13" s="19"/>
      <c r="K13" s="19"/>
      <c r="L13" s="19"/>
      <c r="M13" s="19"/>
      <c r="N13" s="19"/>
      <c r="O13" s="19"/>
      <c r="P13" s="19"/>
      <c r="Q13" s="20"/>
    </row>
    <row r="14" spans="1:17" ht="21.75" thickBot="1"/>
    <row r="15" spans="1:17" ht="21.75" thickBot="1">
      <c r="A15" s="73" t="s">
        <v>24</v>
      </c>
      <c r="B15" s="74"/>
      <c r="C15" s="74"/>
      <c r="D15" s="74"/>
      <c r="E15" s="74"/>
      <c r="F15" s="74"/>
      <c r="G15" s="74"/>
      <c r="H15" s="74"/>
      <c r="I15" s="74"/>
      <c r="J15" s="74"/>
      <c r="K15" s="74"/>
      <c r="L15" s="74"/>
      <c r="M15" s="74"/>
      <c r="N15" s="74"/>
      <c r="O15" s="74"/>
      <c r="P15" s="74"/>
      <c r="Q15" s="75"/>
    </row>
    <row r="16" spans="1:17" ht="21.75" thickBot="1">
      <c r="A16" s="16"/>
      <c r="B16" s="2"/>
      <c r="C16" s="2"/>
      <c r="D16" s="2"/>
      <c r="E16" s="2"/>
      <c r="F16" s="65" t="s">
        <v>10</v>
      </c>
      <c r="G16" s="76"/>
      <c r="H16" s="76"/>
      <c r="I16" s="76"/>
      <c r="J16" s="76"/>
      <c r="K16" s="76"/>
      <c r="L16" s="66"/>
      <c r="M16" s="2"/>
      <c r="N16" s="2"/>
      <c r="O16" s="2"/>
      <c r="P16" s="2"/>
      <c r="Q16" s="17"/>
    </row>
    <row r="17" spans="1:17" ht="21.75" thickBot="1">
      <c r="A17" s="16"/>
      <c r="B17" s="2"/>
      <c r="C17" s="2"/>
      <c r="D17" s="2"/>
      <c r="E17" s="2"/>
      <c r="F17" s="2"/>
      <c r="G17" s="2"/>
      <c r="H17" s="2"/>
      <c r="I17" s="2"/>
      <c r="J17" s="2"/>
      <c r="K17" s="2"/>
      <c r="L17" s="2"/>
      <c r="M17" s="2"/>
      <c r="N17" s="2"/>
      <c r="O17" s="2"/>
      <c r="P17" s="2"/>
      <c r="Q17" s="17"/>
    </row>
    <row r="18" spans="1:17" s="15" customFormat="1" ht="21.75" thickBot="1">
      <c r="A18" s="65">
        <v>218000</v>
      </c>
      <c r="B18" s="66"/>
      <c r="C18" s="77" t="s">
        <v>25</v>
      </c>
      <c r="D18" s="78"/>
      <c r="E18" s="78"/>
      <c r="F18" s="78"/>
      <c r="G18" s="78"/>
      <c r="H18" s="78"/>
      <c r="I18" s="79"/>
      <c r="J18" s="80">
        <f>Feuil1!AB9</f>
        <v>12000000</v>
      </c>
      <c r="K18" s="68"/>
      <c r="L18" s="68"/>
      <c r="M18" s="69"/>
      <c r="N18" s="67"/>
      <c r="O18" s="68"/>
      <c r="P18" s="68"/>
      <c r="Q18" s="69"/>
    </row>
    <row r="19" spans="1:17" s="15" customFormat="1" ht="21.75" thickBot="1">
      <c r="A19" s="65">
        <v>445860</v>
      </c>
      <c r="B19" s="66"/>
      <c r="C19" s="77" t="s">
        <v>19</v>
      </c>
      <c r="D19" s="78"/>
      <c r="E19" s="78"/>
      <c r="F19" s="78"/>
      <c r="G19" s="78"/>
      <c r="H19" s="78"/>
      <c r="I19" s="79"/>
      <c r="J19" s="80">
        <f>Feuil1!AB10</f>
        <v>2280000</v>
      </c>
      <c r="K19" s="68"/>
      <c r="L19" s="68"/>
      <c r="M19" s="69"/>
      <c r="N19" s="70"/>
      <c r="O19" s="71"/>
      <c r="P19" s="71"/>
      <c r="Q19" s="72"/>
    </row>
    <row r="20" spans="1:17" s="15" customFormat="1" ht="21.75" thickBot="1">
      <c r="A20" s="65">
        <v>404000</v>
      </c>
      <c r="B20" s="66"/>
      <c r="C20" s="67" t="s">
        <v>12</v>
      </c>
      <c r="D20" s="68"/>
      <c r="E20" s="68"/>
      <c r="F20" s="68"/>
      <c r="G20" s="68"/>
      <c r="H20" s="68"/>
      <c r="I20" s="69"/>
      <c r="J20" s="67"/>
      <c r="K20" s="68"/>
      <c r="L20" s="68"/>
      <c r="M20" s="69"/>
      <c r="N20" s="70">
        <f>Feuil1!AB13</f>
        <v>9996000</v>
      </c>
      <c r="O20" s="71"/>
      <c r="P20" s="71"/>
      <c r="Q20" s="72"/>
    </row>
    <row r="21" spans="1:17" s="15" customFormat="1" ht="21.75" thickBot="1">
      <c r="A21" s="65">
        <v>409000</v>
      </c>
      <c r="B21" s="66"/>
      <c r="C21" s="67" t="s">
        <v>22</v>
      </c>
      <c r="D21" s="68"/>
      <c r="E21" s="68"/>
      <c r="F21" s="68"/>
      <c r="G21" s="68"/>
      <c r="H21" s="68"/>
      <c r="I21" s="69"/>
      <c r="J21" s="67"/>
      <c r="K21" s="68"/>
      <c r="L21" s="68"/>
      <c r="M21" s="69"/>
      <c r="N21" s="70">
        <f>Feuil1!AB12</f>
        <v>4284000</v>
      </c>
      <c r="O21" s="71"/>
      <c r="P21" s="71"/>
      <c r="Q21" s="72"/>
    </row>
    <row r="22" spans="1:17" ht="21.75" thickBot="1"/>
    <row r="23" spans="1:17" ht="21.75" thickBot="1">
      <c r="A23" s="18"/>
      <c r="B23" s="19"/>
      <c r="C23" s="19"/>
      <c r="D23" s="19"/>
      <c r="E23" s="19"/>
      <c r="F23" s="19"/>
      <c r="G23" s="19"/>
      <c r="H23" s="19"/>
      <c r="I23" s="19"/>
      <c r="J23" s="19"/>
      <c r="K23" s="19"/>
      <c r="L23" s="19"/>
      <c r="M23" s="19"/>
      <c r="N23" s="19"/>
      <c r="O23" s="19"/>
      <c r="P23" s="19"/>
      <c r="Q23" s="20"/>
    </row>
    <row r="24" spans="1:17" ht="21.75" thickBot="1"/>
    <row r="25" spans="1:17" ht="21.75" thickBot="1">
      <c r="A25" s="73" t="s">
        <v>26</v>
      </c>
      <c r="B25" s="74"/>
      <c r="C25" s="74"/>
      <c r="D25" s="74"/>
      <c r="E25" s="74"/>
      <c r="F25" s="74"/>
      <c r="G25" s="74"/>
      <c r="H25" s="74"/>
      <c r="I25" s="74"/>
      <c r="J25" s="74"/>
      <c r="K25" s="74"/>
      <c r="L25" s="74"/>
      <c r="M25" s="74"/>
      <c r="N25" s="74"/>
      <c r="O25" s="74"/>
      <c r="P25" s="74"/>
      <c r="Q25" s="75"/>
    </row>
    <row r="26" spans="1:17" ht="21.75" thickBot="1">
      <c r="A26" s="16"/>
      <c r="B26" s="2"/>
      <c r="C26" s="2"/>
      <c r="D26" s="2"/>
      <c r="E26" s="2"/>
      <c r="F26" s="65" t="s">
        <v>14</v>
      </c>
      <c r="G26" s="76"/>
      <c r="H26" s="76"/>
      <c r="I26" s="76"/>
      <c r="J26" s="76"/>
      <c r="K26" s="76"/>
      <c r="L26" s="66"/>
      <c r="M26" s="2"/>
      <c r="N26" s="2"/>
      <c r="O26" s="2"/>
      <c r="P26" s="2"/>
      <c r="Q26" s="17"/>
    </row>
    <row r="27" spans="1:17" ht="21.75" thickBot="1">
      <c r="A27" s="16"/>
      <c r="B27" s="2"/>
      <c r="C27" s="2"/>
      <c r="D27" s="2"/>
      <c r="E27" s="2"/>
      <c r="F27" s="2"/>
      <c r="G27" s="2"/>
      <c r="H27" s="2"/>
      <c r="I27" s="2"/>
      <c r="J27" s="2"/>
      <c r="K27" s="2"/>
      <c r="L27" s="2"/>
      <c r="M27" s="2"/>
      <c r="N27" s="2"/>
      <c r="O27" s="2"/>
      <c r="P27" s="2"/>
      <c r="Q27" s="17"/>
    </row>
    <row r="28" spans="1:17" s="15" customFormat="1" ht="21.75" thickBot="1">
      <c r="A28" s="65">
        <v>404000</v>
      </c>
      <c r="B28" s="66"/>
      <c r="C28" s="67" t="s">
        <v>12</v>
      </c>
      <c r="D28" s="68"/>
      <c r="E28" s="68"/>
      <c r="F28" s="68"/>
      <c r="G28" s="68"/>
      <c r="H28" s="68"/>
      <c r="I28" s="69"/>
      <c r="J28" s="80">
        <f>N!J22</f>
        <v>416500</v>
      </c>
      <c r="K28" s="68"/>
      <c r="L28" s="68"/>
      <c r="M28" s="69"/>
      <c r="N28" s="70"/>
      <c r="O28" s="71"/>
      <c r="P28" s="71"/>
      <c r="Q28" s="72"/>
    </row>
    <row r="29" spans="1:17" s="15" customFormat="1" ht="21.75" thickBot="1">
      <c r="A29" s="65">
        <v>512000</v>
      </c>
      <c r="B29" s="66"/>
      <c r="C29" s="67" t="s">
        <v>15</v>
      </c>
      <c r="D29" s="68"/>
      <c r="E29" s="68"/>
      <c r="F29" s="68"/>
      <c r="G29" s="68"/>
      <c r="H29" s="68"/>
      <c r="I29" s="69"/>
      <c r="J29" s="67"/>
      <c r="K29" s="68"/>
      <c r="L29" s="68"/>
      <c r="M29" s="69"/>
      <c r="N29" s="70">
        <f>J28</f>
        <v>416500</v>
      </c>
      <c r="O29" s="71"/>
      <c r="P29" s="71"/>
      <c r="Q29" s="72"/>
    </row>
    <row r="30" spans="1:17" ht="21.75" thickBot="1"/>
    <row r="31" spans="1:17" ht="21.75" thickBot="1">
      <c r="A31" s="18"/>
      <c r="B31" s="19"/>
      <c r="C31" s="19"/>
      <c r="D31" s="19"/>
      <c r="E31" s="19"/>
      <c r="F31" s="19"/>
      <c r="G31" s="19"/>
      <c r="H31" s="19"/>
      <c r="I31" s="19"/>
      <c r="J31" s="19"/>
      <c r="K31" s="19"/>
      <c r="L31" s="19"/>
      <c r="M31" s="19"/>
      <c r="N31" s="19"/>
      <c r="O31" s="19"/>
      <c r="P31" s="19"/>
      <c r="Q31" s="20"/>
    </row>
    <row r="32" spans="1:17" ht="21.75" thickBot="1"/>
    <row r="33" spans="1:24" s="15" customFormat="1" ht="21.75" thickBot="1">
      <c r="A33" s="65">
        <v>404000</v>
      </c>
      <c r="B33" s="66"/>
      <c r="C33" s="67" t="s">
        <v>12</v>
      </c>
      <c r="D33" s="68"/>
      <c r="E33" s="68"/>
      <c r="F33" s="68"/>
      <c r="G33" s="68"/>
      <c r="H33" s="68"/>
      <c r="I33" s="69"/>
      <c r="J33" s="80">
        <f>N29*W35</f>
        <v>4581500</v>
      </c>
      <c r="K33" s="68"/>
      <c r="L33" s="68"/>
      <c r="M33" s="69"/>
      <c r="N33" s="70"/>
      <c r="O33" s="71"/>
      <c r="P33" s="71"/>
      <c r="Q33" s="72"/>
    </row>
    <row r="34" spans="1:24" s="15" customFormat="1" ht="21.75" thickBot="1">
      <c r="A34" s="65">
        <v>512000</v>
      </c>
      <c r="B34" s="66"/>
      <c r="C34" s="67" t="s">
        <v>15</v>
      </c>
      <c r="D34" s="68"/>
      <c r="E34" s="68"/>
      <c r="F34" s="68"/>
      <c r="G34" s="68"/>
      <c r="H34" s="68"/>
      <c r="I34" s="69"/>
      <c r="J34" s="67"/>
      <c r="K34" s="68"/>
      <c r="L34" s="68"/>
      <c r="M34" s="69"/>
      <c r="N34" s="70">
        <f>J33</f>
        <v>4581500</v>
      </c>
      <c r="O34" s="71"/>
      <c r="P34" s="71"/>
      <c r="Q34" s="72"/>
    </row>
    <row r="35" spans="1:24" ht="21.75" thickBot="1">
      <c r="W35" s="22">
        <v>11</v>
      </c>
      <c r="X35" s="21" t="s">
        <v>27</v>
      </c>
    </row>
    <row r="36" spans="1:24" ht="21.75" thickBot="1">
      <c r="A36" s="18"/>
      <c r="B36" s="19"/>
      <c r="C36" s="19"/>
      <c r="D36" s="19"/>
      <c r="E36" s="19"/>
      <c r="F36" s="19"/>
      <c r="G36" s="19"/>
      <c r="H36" s="19"/>
      <c r="I36" s="19"/>
      <c r="J36" s="19"/>
      <c r="K36" s="19"/>
      <c r="L36" s="19"/>
      <c r="M36" s="19"/>
      <c r="N36" s="19"/>
      <c r="O36" s="19"/>
      <c r="P36" s="19"/>
      <c r="Q36" s="20"/>
    </row>
    <row r="38" spans="1:24" ht="21.75" thickBot="1"/>
    <row r="39" spans="1:24" ht="21.75" thickBot="1">
      <c r="A39" s="73" t="s">
        <v>28</v>
      </c>
      <c r="B39" s="74"/>
      <c r="C39" s="74"/>
      <c r="D39" s="74"/>
      <c r="E39" s="74"/>
      <c r="F39" s="74"/>
      <c r="G39" s="74"/>
      <c r="H39" s="74"/>
      <c r="I39" s="74"/>
      <c r="J39" s="74"/>
      <c r="K39" s="74"/>
      <c r="L39" s="74"/>
      <c r="M39" s="74"/>
      <c r="N39" s="74"/>
      <c r="O39" s="74"/>
      <c r="P39" s="74"/>
      <c r="Q39" s="75"/>
    </row>
    <row r="40" spans="1:24" ht="21.75" thickBot="1">
      <c r="A40" s="16"/>
      <c r="B40" s="2"/>
      <c r="C40" s="2"/>
      <c r="D40" s="2"/>
      <c r="E40" s="2"/>
      <c r="F40" s="65" t="s">
        <v>29</v>
      </c>
      <c r="G40" s="76"/>
      <c r="H40" s="76"/>
      <c r="I40" s="76"/>
      <c r="J40" s="76"/>
      <c r="K40" s="76"/>
      <c r="L40" s="66"/>
      <c r="M40" s="2"/>
      <c r="N40" s="2"/>
      <c r="O40" s="2"/>
      <c r="P40" s="2"/>
      <c r="Q40" s="17"/>
    </row>
    <row r="41" spans="1:24" ht="21.75" thickBot="1">
      <c r="A41" s="16"/>
      <c r="B41" s="2"/>
      <c r="C41" s="2"/>
      <c r="D41" s="2"/>
      <c r="E41" s="2"/>
      <c r="F41" s="2"/>
      <c r="G41" s="2"/>
      <c r="H41" s="2"/>
      <c r="I41" s="2"/>
      <c r="J41" s="2"/>
      <c r="K41" s="2"/>
      <c r="L41" s="2"/>
      <c r="M41" s="2"/>
      <c r="N41" s="2"/>
      <c r="O41" s="2"/>
      <c r="P41" s="2"/>
      <c r="Q41" s="17"/>
    </row>
    <row r="42" spans="1:24" s="15" customFormat="1" ht="21.75" thickBot="1">
      <c r="A42" s="65">
        <v>681000</v>
      </c>
      <c r="B42" s="66"/>
      <c r="C42" s="77" t="s">
        <v>30</v>
      </c>
      <c r="D42" s="78"/>
      <c r="E42" s="78"/>
      <c r="F42" s="78"/>
      <c r="G42" s="78"/>
      <c r="H42" s="78"/>
      <c r="I42" s="79"/>
      <c r="J42" s="82">
        <v>2400000</v>
      </c>
      <c r="K42" s="83"/>
      <c r="L42" s="83"/>
      <c r="M42" s="84"/>
      <c r="N42" s="70"/>
      <c r="O42" s="71"/>
      <c r="P42" s="71"/>
      <c r="Q42" s="72"/>
    </row>
    <row r="43" spans="1:24" s="15" customFormat="1" ht="21.75" thickBot="1">
      <c r="A43" s="65">
        <v>281000</v>
      </c>
      <c r="B43" s="66"/>
      <c r="C43" s="67" t="s">
        <v>31</v>
      </c>
      <c r="D43" s="68"/>
      <c r="E43" s="68"/>
      <c r="F43" s="68"/>
      <c r="G43" s="68"/>
      <c r="H43" s="68"/>
      <c r="I43" s="69"/>
      <c r="J43" s="67"/>
      <c r="K43" s="68"/>
      <c r="L43" s="68"/>
      <c r="M43" s="69"/>
      <c r="N43" s="70">
        <f>J42</f>
        <v>2400000</v>
      </c>
      <c r="O43" s="71"/>
      <c r="P43" s="71"/>
      <c r="Q43" s="72"/>
    </row>
    <row r="44" spans="1:24" ht="21.75" thickBot="1"/>
    <row r="45" spans="1:24" ht="21.75" thickBot="1">
      <c r="A45" s="18"/>
      <c r="B45" s="19"/>
      <c r="C45" s="19"/>
      <c r="D45" s="19"/>
      <c r="E45" s="19"/>
      <c r="F45" s="19"/>
      <c r="G45" s="19"/>
      <c r="H45" s="19"/>
      <c r="I45" s="19"/>
      <c r="J45" s="19"/>
      <c r="K45" s="19"/>
      <c r="L45" s="19"/>
      <c r="M45" s="19"/>
      <c r="N45" s="19"/>
      <c r="O45" s="19"/>
      <c r="P45" s="19"/>
      <c r="Q45" s="20"/>
    </row>
  </sheetData>
  <sheetProtection password="C7AA" sheet="1" objects="1" scenarios="1"/>
  <mergeCells count="60">
    <mergeCell ref="A6:Q6"/>
    <mergeCell ref="F7:L7"/>
    <mergeCell ref="A9:B9"/>
    <mergeCell ref="C9:I9"/>
    <mergeCell ref="J9:M9"/>
    <mergeCell ref="N9:Q9"/>
    <mergeCell ref="A10:B10"/>
    <mergeCell ref="C10:I10"/>
    <mergeCell ref="J10:M10"/>
    <mergeCell ref="N10:Q10"/>
    <mergeCell ref="A11:B11"/>
    <mergeCell ref="C11:I11"/>
    <mergeCell ref="J11:M11"/>
    <mergeCell ref="N11:Q11"/>
    <mergeCell ref="A15:Q15"/>
    <mergeCell ref="F16:L16"/>
    <mergeCell ref="A18:B18"/>
    <mergeCell ref="C18:I18"/>
    <mergeCell ref="J18:M18"/>
    <mergeCell ref="N18:Q18"/>
    <mergeCell ref="F26:L26"/>
    <mergeCell ref="A19:B19"/>
    <mergeCell ref="C19:I19"/>
    <mergeCell ref="J19:M19"/>
    <mergeCell ref="N19:Q19"/>
    <mergeCell ref="A20:B20"/>
    <mergeCell ref="C20:I20"/>
    <mergeCell ref="J20:M20"/>
    <mergeCell ref="N20:Q20"/>
    <mergeCell ref="A21:B21"/>
    <mergeCell ref="C21:I21"/>
    <mergeCell ref="J21:M21"/>
    <mergeCell ref="N21:Q21"/>
    <mergeCell ref="A25:Q25"/>
    <mergeCell ref="A28:B28"/>
    <mergeCell ref="C28:I28"/>
    <mergeCell ref="J28:M28"/>
    <mergeCell ref="N28:Q28"/>
    <mergeCell ref="A29:B29"/>
    <mergeCell ref="C29:I29"/>
    <mergeCell ref="J29:M29"/>
    <mergeCell ref="N29:Q29"/>
    <mergeCell ref="F40:L40"/>
    <mergeCell ref="A33:B33"/>
    <mergeCell ref="C33:I33"/>
    <mergeCell ref="J33:M33"/>
    <mergeCell ref="N33:Q33"/>
    <mergeCell ref="A34:B34"/>
    <mergeCell ref="C34:I34"/>
    <mergeCell ref="J34:M34"/>
    <mergeCell ref="N34:Q34"/>
    <mergeCell ref="A39:Q39"/>
    <mergeCell ref="A42:B42"/>
    <mergeCell ref="C42:I42"/>
    <mergeCell ref="J42:M42"/>
    <mergeCell ref="N42:Q42"/>
    <mergeCell ref="A43:B43"/>
    <mergeCell ref="C43:I43"/>
    <mergeCell ref="J43:M43"/>
    <mergeCell ref="N43:Q43"/>
  </mergeCells>
  <pageMargins left="0.18" right="0.2" top="0.33" bottom="0.23" header="0.3" footer="0.3"/>
  <pageSetup paperSize="9"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N</vt:lpstr>
      <vt:lpstr>N+1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2021-10-16T06:10:41Z</dcterms:modified>
</cp:coreProperties>
</file>