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480" yWindow="300" windowWidth="18495" windowHeight="11700" activeTab="1"/>
  </bookViews>
  <sheets>
    <sheet name="دعواتكم" sheetId="1" r:id="rId1"/>
    <sheet name="SITUATION DE TRAVAUX " sheetId="3" r:id="rId2"/>
  </sheets>
  <calcPr calcId="125725"/>
</workbook>
</file>

<file path=xl/calcChain.xml><?xml version="1.0" encoding="utf-8"?>
<calcChain xmlns="http://schemas.openxmlformats.org/spreadsheetml/2006/main">
  <c r="C17" i="3"/>
  <c r="F9"/>
  <c r="N31" l="1"/>
  <c r="O12"/>
  <c r="N32"/>
  <c r="N36" l="1"/>
  <c r="C18"/>
  <c r="O13"/>
  <c r="O14" s="1"/>
  <c r="A8" l="1"/>
  <c r="C20"/>
  <c r="O33" s="1"/>
  <c r="C19"/>
  <c r="N43" s="1"/>
  <c r="O44" s="1"/>
  <c r="N21" l="1"/>
  <c r="O22" s="1"/>
  <c r="O35"/>
  <c r="G12"/>
  <c r="N10" s="1"/>
  <c r="C21"/>
  <c r="N39" s="1"/>
  <c r="O40" s="1"/>
  <c r="N27"/>
  <c r="O28" s="1"/>
  <c r="G9"/>
  <c r="N5" s="1"/>
  <c r="O6" s="1"/>
  <c r="N17" l="1"/>
  <c r="O18" s="1"/>
  <c r="N9"/>
  <c r="O34"/>
  <c r="O36" s="1"/>
  <c r="N11"/>
  <c r="N14" l="1"/>
</calcChain>
</file>

<file path=xl/sharedStrings.xml><?xml version="1.0" encoding="utf-8"?>
<sst xmlns="http://schemas.openxmlformats.org/spreadsheetml/2006/main" count="79" uniqueCount="36">
  <si>
    <t>TTC 1</t>
  </si>
  <si>
    <t>D</t>
  </si>
  <si>
    <t>C</t>
  </si>
  <si>
    <t>Cpt N°</t>
  </si>
  <si>
    <t>TTC 2</t>
  </si>
  <si>
    <t xml:space="preserve">Virement d’une avance forfaitaire 15% </t>
  </si>
  <si>
    <t xml:space="preserve">Situation travaux </t>
  </si>
  <si>
    <t xml:space="preserve">445 xxx </t>
  </si>
  <si>
    <t>total</t>
  </si>
  <si>
    <t xml:space="preserve">Schéma d’écritures comptables des situations de travaux pour les sociétés BTPH chez </t>
  </si>
  <si>
    <t xml:space="preserve">entrepreneur et client (avec la retenue de garantie) depuis l’encaissement de l’avance forfaitaire </t>
  </si>
  <si>
    <t>jusqu'aux la libération de RG</t>
  </si>
  <si>
    <t>Cas pratique</t>
  </si>
  <si>
    <t xml:space="preserve">Une entreprise( A ) a décroché un projet de sous traitante de la société (B ) , Il s’agit de </t>
  </si>
  <si>
    <t>TTC selon les conditions suivantes :</t>
  </si>
  <si>
    <t xml:space="preserve">Montant HT : </t>
  </si>
  <si>
    <t xml:space="preserve">Montant TVA 9 % </t>
  </si>
  <si>
    <t xml:space="preserve">Retenue de garantie 5 % </t>
  </si>
  <si>
    <t xml:space="preserve">avance forfaitaire 15% TTC </t>
  </si>
  <si>
    <t xml:space="preserve">Règlement </t>
  </si>
  <si>
    <t>Paiement et libération de RG suivante Le Contrat</t>
  </si>
  <si>
    <t xml:space="preserve">Chez Entreprise( A ) </t>
  </si>
  <si>
    <t xml:space="preserve">Virement avance forfaitaire </t>
  </si>
  <si>
    <t>Montant HT</t>
  </si>
  <si>
    <t>Saisie</t>
  </si>
  <si>
    <t>banque</t>
  </si>
  <si>
    <t>Chez la societe  B</t>
  </si>
  <si>
    <t>Ventes de travaux</t>
  </si>
  <si>
    <t xml:space="preserve">SITUATION DE TRAVAUX </t>
  </si>
  <si>
    <t xml:space="preserve"> Virement pour régler la situation de travaux de </t>
  </si>
  <si>
    <t xml:space="preserve"> Libération de retenue de garantie 5% TTC soit </t>
  </si>
  <si>
    <t>Réalisation de projet Facturation définitive de la situation des travaux</t>
  </si>
  <si>
    <t xml:space="preserve"> Virement d’une avance forfaitaire en TTC soit </t>
  </si>
  <si>
    <t xml:space="preserve">Remb AV  % </t>
  </si>
  <si>
    <t xml:space="preserve">Montant TVA </t>
  </si>
  <si>
    <t xml:space="preserve">réalisation d’un 00 logt a caractère d’habitation N° OO0/2021 montant de projet 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</si>
</sst>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Andalus"/>
      <family val="1"/>
    </font>
    <font>
      <b/>
      <sz val="11"/>
      <color theme="1"/>
      <name val="Andalus"/>
      <family val="1"/>
    </font>
    <font>
      <b/>
      <sz val="12"/>
      <color theme="1"/>
      <name val="Andalus"/>
      <family val="1"/>
    </font>
    <font>
      <sz val="10"/>
      <color theme="1"/>
      <name val="Andalus"/>
      <family val="1"/>
    </font>
    <font>
      <sz val="14"/>
      <color theme="1"/>
      <name val="Andalus"/>
      <family val="1"/>
    </font>
    <font>
      <sz val="12"/>
      <color theme="1"/>
      <name val="Andalus"/>
      <family val="1"/>
    </font>
    <font>
      <sz val="10.5"/>
      <color rgb="FF1D2129"/>
      <name val="Times New Roman"/>
      <family val="1"/>
    </font>
    <font>
      <b/>
      <sz val="12.5"/>
      <color rgb="FF1D2129"/>
      <name val="Times New Roman"/>
      <family val="1"/>
    </font>
    <font>
      <b/>
      <i/>
      <u val="double"/>
      <sz val="12"/>
      <color rgb="FF1D2129"/>
      <name val="Times New Roman"/>
      <family val="1"/>
    </font>
    <font>
      <sz val="8"/>
      <color theme="1"/>
      <name val="Andalus"/>
      <family val="1"/>
    </font>
    <font>
      <sz val="12"/>
      <color rgb="FF1D2129"/>
      <name val="Andalus"/>
      <family val="1"/>
    </font>
    <font>
      <b/>
      <i/>
      <u val="double"/>
      <sz val="10.5"/>
      <color rgb="FF1D2129"/>
      <name val="Andalus"/>
      <family val="1"/>
    </font>
    <font>
      <b/>
      <sz val="12.5"/>
      <color rgb="FF002060"/>
      <name val="Andalus"/>
      <family val="1"/>
    </font>
    <font>
      <b/>
      <i/>
      <sz val="12.5"/>
      <color rgb="FF002060"/>
      <name val="Andalus"/>
      <family val="1"/>
    </font>
    <font>
      <b/>
      <sz val="11"/>
      <color rgb="FF002060"/>
      <name val="Andalus"/>
      <family val="1"/>
    </font>
    <font>
      <sz val="12.5"/>
      <color rgb="FF1D2129"/>
      <name val="Andalus"/>
      <family val="1"/>
    </font>
    <font>
      <b/>
      <sz val="11"/>
      <color theme="0"/>
      <name val="Andalus"/>
      <family val="1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3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0" xfId="0" applyProtection="1"/>
    <xf numFmtId="0" fontId="0" fillId="0" borderId="0" xfId="0" applyBorder="1" applyProtection="1"/>
    <xf numFmtId="0" fontId="0" fillId="0" borderId="9" xfId="0" applyBorder="1" applyProtection="1"/>
    <xf numFmtId="0" fontId="0" fillId="0" borderId="8" xfId="0" applyBorder="1" applyProtection="1"/>
    <xf numFmtId="0" fontId="0" fillId="0" borderId="10" xfId="0" applyBorder="1" applyProtection="1"/>
    <xf numFmtId="0" fontId="0" fillId="0" borderId="11" xfId="0" applyBorder="1" applyProtection="1"/>
    <xf numFmtId="0" fontId="0" fillId="0" borderId="12" xfId="0" applyBorder="1" applyProtection="1"/>
    <xf numFmtId="0" fontId="6" fillId="0" borderId="0" xfId="0" applyFont="1" applyFill="1" applyBorder="1" applyAlignment="1" applyProtection="1">
      <alignment vertical="center"/>
      <protection locked="0"/>
    </xf>
    <xf numFmtId="3" fontId="6" fillId="4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Border="1" applyAlignment="1">
      <alignment vertical="center"/>
    </xf>
    <xf numFmtId="0" fontId="7" fillId="0" borderId="8" xfId="0" applyFont="1" applyBorder="1" applyAlignment="1" applyProtection="1">
      <alignment vertical="center"/>
    </xf>
    <xf numFmtId="0" fontId="7" fillId="0" borderId="8" xfId="0" applyFont="1" applyBorder="1" applyAlignment="1" applyProtection="1">
      <alignment horizontal="center" vertical="center"/>
    </xf>
    <xf numFmtId="0" fontId="13" fillId="0" borderId="8" xfId="0" applyFont="1" applyBorder="1" applyAlignment="1">
      <alignment vertical="center"/>
    </xf>
    <xf numFmtId="0" fontId="14" fillId="0" borderId="8" xfId="0" applyFont="1" applyBorder="1" applyAlignment="1" applyProtection="1">
      <alignment vertical="center"/>
    </xf>
    <xf numFmtId="0" fontId="15" fillId="0" borderId="0" xfId="0" applyFont="1" applyBorder="1" applyProtection="1"/>
    <xf numFmtId="0" fontId="13" fillId="0" borderId="8" xfId="0" applyFont="1" applyBorder="1" applyAlignment="1" applyProtection="1">
      <alignment vertical="center"/>
    </xf>
    <xf numFmtId="0" fontId="1" fillId="0" borderId="0" xfId="0" applyFont="1" applyBorder="1" applyProtection="1"/>
    <xf numFmtId="0" fontId="6" fillId="0" borderId="7" xfId="0" applyFont="1" applyBorder="1" applyProtection="1"/>
    <xf numFmtId="0" fontId="6" fillId="0" borderId="5" xfId="0" applyFont="1" applyBorder="1" applyProtection="1"/>
    <xf numFmtId="0" fontId="6" fillId="0" borderId="0" xfId="0" applyFont="1" applyBorder="1" applyProtection="1"/>
    <xf numFmtId="0" fontId="6" fillId="0" borderId="9" xfId="0" applyFont="1" applyBorder="1" applyProtection="1"/>
    <xf numFmtId="0" fontId="16" fillId="0" borderId="0" xfId="0" applyFont="1" applyBorder="1" applyAlignment="1" applyProtection="1">
      <alignment vertical="center"/>
    </xf>
    <xf numFmtId="0" fontId="16" fillId="0" borderId="8" xfId="0" applyFont="1" applyBorder="1" applyAlignment="1" applyProtection="1">
      <alignment vertical="center"/>
    </xf>
    <xf numFmtId="0" fontId="11" fillId="0" borderId="8" xfId="0" applyFont="1" applyBorder="1" applyAlignment="1" applyProtection="1">
      <alignment vertical="center"/>
    </xf>
    <xf numFmtId="0" fontId="11" fillId="0" borderId="6" xfId="0" applyFont="1" applyBorder="1" applyAlignment="1" applyProtection="1">
      <alignment vertical="center"/>
    </xf>
    <xf numFmtId="3" fontId="6" fillId="3" borderId="2" xfId="0" applyNumberFormat="1" applyFont="1" applyFill="1" applyBorder="1" applyAlignment="1" applyProtection="1">
      <alignment horizontal="center" vertical="center"/>
    </xf>
    <xf numFmtId="0" fontId="6" fillId="3" borderId="4" xfId="0" applyFont="1" applyFill="1" applyBorder="1" applyAlignment="1" applyProtection="1">
      <alignment horizontal="center" vertical="center"/>
    </xf>
    <xf numFmtId="0" fontId="12" fillId="0" borderId="2" xfId="0" applyFont="1" applyBorder="1" applyAlignment="1" applyProtection="1">
      <alignment horizontal="center" vertical="center"/>
    </xf>
    <xf numFmtId="0" fontId="12" fillId="0" borderId="3" xfId="0" applyFont="1" applyBorder="1" applyAlignment="1" applyProtection="1">
      <alignment horizontal="center" vertical="center"/>
    </xf>
    <xf numFmtId="0" fontId="12" fillId="0" borderId="4" xfId="0" applyFont="1" applyBorder="1" applyAlignment="1" applyProtection="1">
      <alignment horizontal="center" vertical="center"/>
    </xf>
    <xf numFmtId="3" fontId="3" fillId="3" borderId="2" xfId="0" applyNumberFormat="1" applyFont="1" applyFill="1" applyBorder="1" applyAlignment="1" applyProtection="1">
      <alignment horizontal="center" vertical="center"/>
    </xf>
    <xf numFmtId="0" fontId="3" fillId="3" borderId="4" xfId="0" applyFont="1" applyFill="1" applyBorder="1" applyAlignment="1" applyProtection="1">
      <alignment horizontal="center" vertical="center"/>
    </xf>
    <xf numFmtId="3" fontId="3" fillId="4" borderId="2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9" fillId="0" borderId="0" xfId="0" applyFont="1" applyBorder="1" applyAlignment="1" applyProtection="1">
      <alignment horizontal="center" vertical="center"/>
    </xf>
    <xf numFmtId="0" fontId="10" fillId="2" borderId="2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8" fillId="6" borderId="0" xfId="0" applyFont="1" applyFill="1" applyBorder="1" applyAlignment="1">
      <alignment horizontal="center" vertical="center"/>
    </xf>
    <xf numFmtId="0" fontId="8" fillId="5" borderId="0" xfId="0" applyFont="1" applyFill="1" applyBorder="1" applyAlignment="1">
      <alignment horizontal="center" vertical="center"/>
    </xf>
    <xf numFmtId="9" fontId="17" fillId="7" borderId="1" xfId="0" applyNumberFormat="1" applyFont="1" applyFill="1" applyBorder="1" applyAlignment="1" applyProtection="1">
      <alignment horizontal="center" vertical="center"/>
    </xf>
    <xf numFmtId="9" fontId="2" fillId="4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DEFINITION!A1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3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284705</xdr:colOff>
      <xdr:row>1</xdr:row>
      <xdr:rowOff>42431</xdr:rowOff>
    </xdr:from>
    <xdr:ext cx="6468520" cy="1250727"/>
    <xdr:sp macro="" textlink="">
      <xdr:nvSpPr>
        <xdr:cNvPr id="2" name="Rectangle 1"/>
        <xdr:cNvSpPr/>
      </xdr:nvSpPr>
      <xdr:spPr>
        <a:xfrm>
          <a:off x="4856705" y="232931"/>
          <a:ext cx="6468520" cy="1250727"/>
        </a:xfrm>
        <a:prstGeom prst="rect">
          <a:avLst/>
        </a:prstGeom>
        <a:noFill/>
      </xdr:spPr>
      <xdr:txBody>
        <a:bodyPr wrap="square" lIns="91440" tIns="45720" rIns="91440" bIns="45720" anchor="ctr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 eaLnBrk="1" fontAlgn="auto" latinLnBrk="0" hangingPunct="1"/>
          <a:r>
            <a:rPr lang="fr-FR" sz="1600">
              <a:latin typeface="+mn-lt"/>
              <a:ea typeface="+mn-ea"/>
              <a:cs typeface="+mn-cs"/>
            </a:rPr>
            <a:t>Schéma d’écritures des situations de travaux</a:t>
          </a:r>
        </a:p>
      </xdr:txBody>
    </xdr:sp>
    <xdr:clientData/>
  </xdr:oneCellAnchor>
  <xdr:twoCellAnchor editAs="oneCell">
    <xdr:from>
      <xdr:col>0</xdr:col>
      <xdr:colOff>0</xdr:colOff>
      <xdr:row>1</xdr:row>
      <xdr:rowOff>28575</xdr:rowOff>
    </xdr:from>
    <xdr:to>
      <xdr:col>6</xdr:col>
      <xdr:colOff>0</xdr:colOff>
      <xdr:row>14</xdr:row>
      <xdr:rowOff>152400</xdr:rowOff>
    </xdr:to>
    <xdr:pic>
      <xdr:nvPicPr>
        <xdr:cNvPr id="3" name="Image 2" descr="12717542_548324328662312_3480563632482031430_n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9075"/>
          <a:ext cx="4572000" cy="26003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</xdr:row>
      <xdr:rowOff>9525</xdr:rowOff>
    </xdr:from>
    <xdr:to>
      <xdr:col>3</xdr:col>
      <xdr:colOff>352425</xdr:colOff>
      <xdr:row>29</xdr:row>
      <xdr:rowOff>9525</xdr:rowOff>
    </xdr:to>
    <xdr:pic>
      <xdr:nvPicPr>
        <xdr:cNvPr id="4" name="Image 3" descr="40092258_459646561201418_2873936332000854016_n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2867025"/>
          <a:ext cx="2638425" cy="2667000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16</xdr:row>
      <xdr:rowOff>0</xdr:rowOff>
    </xdr:from>
    <xdr:ext cx="6648449" cy="1282082"/>
    <xdr:sp macro="" textlink="">
      <xdr:nvSpPr>
        <xdr:cNvPr id="5" name="Rectangle 4"/>
        <xdr:cNvSpPr/>
      </xdr:nvSpPr>
      <xdr:spPr>
        <a:xfrm>
          <a:off x="3048000" y="3048000"/>
          <a:ext cx="6648449" cy="1282082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DZ" sz="1200" b="1" cap="none" spc="0" baseline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 </a:t>
          </a:r>
          <a:r>
            <a:rPr lang="ar-DZ" sz="32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(داود)</a:t>
          </a:r>
          <a:r>
            <a:rPr lang="fr-FR" sz="44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DZ" sz="32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دعواتكم</a:t>
          </a:r>
          <a:r>
            <a:rPr lang="ar-DZ" sz="3200" b="1" cap="none" spc="0" baseline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 لنا بالرحمة و المغفرة </a:t>
          </a:r>
          <a:endParaRPr lang="fr-FR" sz="1100">
            <a:latin typeface="+mn-lt"/>
            <a:ea typeface="+mn-ea"/>
            <a:cs typeface="+mn-cs"/>
          </a:endParaRPr>
        </a:p>
      </xdr:txBody>
    </xdr:sp>
    <xdr:clientData/>
  </xdr:oneCellAnchor>
  <xdr:twoCellAnchor>
    <xdr:from>
      <xdr:col>8</xdr:col>
      <xdr:colOff>714375</xdr:colOff>
      <xdr:row>16</xdr:row>
      <xdr:rowOff>133350</xdr:rowOff>
    </xdr:from>
    <xdr:to>
      <xdr:col>11</xdr:col>
      <xdr:colOff>647700</xdr:colOff>
      <xdr:row>20</xdr:row>
      <xdr:rowOff>104775</xdr:rowOff>
    </xdr:to>
    <xdr:pic>
      <xdr:nvPicPr>
        <xdr:cNvPr id="7" name="Image 6" descr="71813c0e35">
          <a:hlinkClick xmlns:r="http://schemas.openxmlformats.org/officeDocument/2006/relationships" r:id="rId3"/>
        </xdr:cNvPr>
        <xdr:cNvPicPr>
          <a:picLocks noChangeAspect="1" noChangeArrowheads="1" noCrop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0375" y="3181350"/>
          <a:ext cx="2219325" cy="7334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171449</xdr:rowOff>
    </xdr:from>
    <xdr:to>
      <xdr:col>8</xdr:col>
      <xdr:colOff>9525</xdr:colOff>
      <xdr:row>12</xdr:row>
      <xdr:rowOff>257174</xdr:rowOff>
    </xdr:to>
    <xdr:sp macro="" textlink="">
      <xdr:nvSpPr>
        <xdr:cNvPr id="5" name="Rectangle à coins arrondis 4"/>
        <xdr:cNvSpPr/>
      </xdr:nvSpPr>
      <xdr:spPr>
        <a:xfrm>
          <a:off x="28575" y="171449"/>
          <a:ext cx="6191250" cy="3305175"/>
        </a:xfrm>
        <a:prstGeom prst="roundRect">
          <a:avLst>
            <a:gd name="adj" fmla="val 6856"/>
          </a:avLst>
        </a:prstGeom>
        <a:solidFill>
          <a:schemeClr val="tx1">
            <a:lumMod val="95000"/>
            <a:lumOff val="5000"/>
            <a:alpha val="18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9</xdr:col>
      <xdr:colOff>28574</xdr:colOff>
      <xdr:row>0</xdr:row>
      <xdr:rowOff>161925</xdr:rowOff>
    </xdr:from>
    <xdr:to>
      <xdr:col>15</xdr:col>
      <xdr:colOff>57150</xdr:colOff>
      <xdr:row>22</xdr:row>
      <xdr:rowOff>38100</xdr:rowOff>
    </xdr:to>
    <xdr:sp macro="" textlink="">
      <xdr:nvSpPr>
        <xdr:cNvPr id="6" name="Rectangle à coins arrondis 5"/>
        <xdr:cNvSpPr/>
      </xdr:nvSpPr>
      <xdr:spPr>
        <a:xfrm>
          <a:off x="6886574" y="161925"/>
          <a:ext cx="5086351" cy="5486400"/>
        </a:xfrm>
        <a:prstGeom prst="roundRect">
          <a:avLst>
            <a:gd name="adj" fmla="val 6856"/>
          </a:avLst>
        </a:prstGeom>
        <a:solidFill>
          <a:schemeClr val="accent5">
            <a:lumMod val="20000"/>
            <a:lumOff val="80000"/>
            <a:alpha val="18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9</xdr:col>
      <xdr:colOff>9525</xdr:colOff>
      <xdr:row>23</xdr:row>
      <xdr:rowOff>9524</xdr:rowOff>
    </xdr:from>
    <xdr:to>
      <xdr:col>15</xdr:col>
      <xdr:colOff>28575</xdr:colOff>
      <xdr:row>44</xdr:row>
      <xdr:rowOff>57149</xdr:rowOff>
    </xdr:to>
    <xdr:sp macro="" textlink="">
      <xdr:nvSpPr>
        <xdr:cNvPr id="7" name="Rectangle à coins arrondis 6"/>
        <xdr:cNvSpPr/>
      </xdr:nvSpPr>
      <xdr:spPr>
        <a:xfrm>
          <a:off x="6867525" y="5810249"/>
          <a:ext cx="5076825" cy="5343525"/>
        </a:xfrm>
        <a:prstGeom prst="roundRect">
          <a:avLst>
            <a:gd name="adj" fmla="val 6856"/>
          </a:avLst>
        </a:prstGeom>
        <a:solidFill>
          <a:srgbClr val="FFFF00">
            <a:alpha val="18000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H9" sqref="H9"/>
    </sheetView>
  </sheetViews>
  <sheetFormatPr baseColWidth="10" defaultRowHeight="15"/>
  <sheetData/>
  <sheetProtection sheet="1" objects="1" scenarios="1" selectLockedCells="1"/>
  <pageMargins left="0.7" right="0.7" top="0.75" bottom="0.75" header="0.3" footer="0.3"/>
  <pageSetup paperSize="0" orientation="portrait" horizontalDpi="0" verticalDpi="0" copie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F0"/>
  </sheetPr>
  <dimension ref="A2:O44"/>
  <sheetViews>
    <sheetView tabSelected="1" zoomScaleNormal="100" workbookViewId="0">
      <selection activeCell="B20" sqref="B20"/>
    </sheetView>
  </sheetViews>
  <sheetFormatPr baseColWidth="10" defaultRowHeight="15"/>
  <cols>
    <col min="1" max="1" width="13.140625" style="9" customWidth="1"/>
    <col min="2" max="13" width="11.42578125" style="9"/>
    <col min="14" max="14" width="14.7109375" style="9" customWidth="1"/>
    <col min="15" max="15" width="15.42578125" style="9" customWidth="1"/>
    <col min="16" max="16384" width="11.42578125" style="9"/>
  </cols>
  <sheetData>
    <row r="2" spans="1:15" ht="22.5">
      <c r="A2" s="33" t="s">
        <v>9</v>
      </c>
      <c r="B2" s="26"/>
      <c r="C2" s="26"/>
      <c r="D2" s="26"/>
      <c r="E2" s="26"/>
      <c r="F2" s="26"/>
      <c r="G2" s="26"/>
      <c r="H2" s="27"/>
      <c r="I2" s="18"/>
      <c r="J2" s="62" t="s">
        <v>21</v>
      </c>
      <c r="K2" s="62"/>
      <c r="L2" s="62"/>
      <c r="M2" s="62"/>
      <c r="N2" s="62"/>
      <c r="O2" s="62"/>
    </row>
    <row r="3" spans="1:15" ht="22.5">
      <c r="A3" s="32" t="s">
        <v>10</v>
      </c>
      <c r="B3" s="28"/>
      <c r="C3" s="28"/>
      <c r="D3" s="28"/>
      <c r="E3" s="28"/>
      <c r="F3" s="28"/>
      <c r="G3" s="28"/>
      <c r="H3" s="29"/>
    </row>
    <row r="4" spans="1:15" ht="22.5">
      <c r="A4" s="32" t="s">
        <v>11</v>
      </c>
      <c r="B4" s="28"/>
      <c r="C4" s="28"/>
      <c r="D4" s="28"/>
      <c r="E4" s="28"/>
      <c r="F4" s="28"/>
      <c r="G4" s="28"/>
      <c r="H4" s="29"/>
      <c r="J4" s="7" t="s">
        <v>3</v>
      </c>
      <c r="K4" s="43" t="s">
        <v>5</v>
      </c>
      <c r="L4" s="44"/>
      <c r="M4" s="45"/>
      <c r="N4" s="8" t="s">
        <v>1</v>
      </c>
      <c r="O4" s="8" t="s">
        <v>2</v>
      </c>
    </row>
    <row r="5" spans="1:15" ht="21">
      <c r="A5" s="12"/>
      <c r="B5" s="10"/>
      <c r="C5" s="58" t="s">
        <v>12</v>
      </c>
      <c r="D5" s="58"/>
      <c r="E5" s="10"/>
      <c r="F5" s="10"/>
      <c r="G5" s="10"/>
      <c r="H5" s="11"/>
      <c r="J5" s="4">
        <v>512000</v>
      </c>
      <c r="K5" s="46" t="s">
        <v>25</v>
      </c>
      <c r="L5" s="47"/>
      <c r="M5" s="48"/>
      <c r="N5" s="1">
        <f>G9</f>
        <v>23800</v>
      </c>
      <c r="O5" s="2"/>
    </row>
    <row r="6" spans="1:15" ht="23.25">
      <c r="A6" s="31" t="s">
        <v>13</v>
      </c>
      <c r="B6" s="25"/>
      <c r="C6" s="25"/>
      <c r="D6" s="25"/>
      <c r="E6" s="25"/>
      <c r="F6" s="25"/>
      <c r="G6" s="25"/>
      <c r="H6" s="11"/>
      <c r="J6" s="4">
        <v>419000</v>
      </c>
      <c r="K6" s="46" t="s">
        <v>18</v>
      </c>
      <c r="L6" s="47"/>
      <c r="M6" s="48"/>
      <c r="N6" s="3"/>
      <c r="O6" s="4">
        <f>N5</f>
        <v>23800</v>
      </c>
    </row>
    <row r="7" spans="1:15" ht="23.25">
      <c r="A7" s="31" t="s">
        <v>35</v>
      </c>
      <c r="B7" s="25"/>
      <c r="C7" s="25"/>
      <c r="D7" s="25"/>
      <c r="E7" s="25"/>
      <c r="F7" s="25"/>
      <c r="G7" s="25"/>
      <c r="H7" s="11"/>
      <c r="J7"/>
      <c r="K7"/>
      <c r="L7"/>
      <c r="M7"/>
      <c r="N7"/>
      <c r="O7"/>
    </row>
    <row r="8" spans="1:15" ht="16.5" customHeight="1">
      <c r="A8" s="39">
        <f>C18</f>
        <v>119000</v>
      </c>
      <c r="B8" s="40"/>
      <c r="C8" s="30" t="s">
        <v>14</v>
      </c>
      <c r="D8" s="10"/>
      <c r="E8" s="10"/>
      <c r="F8" s="10"/>
      <c r="G8" s="10"/>
      <c r="H8" s="11"/>
      <c r="J8" s="7" t="s">
        <v>3</v>
      </c>
      <c r="K8" s="49" t="s">
        <v>6</v>
      </c>
      <c r="L8" s="50"/>
      <c r="M8" s="51"/>
      <c r="N8" s="8" t="s">
        <v>1</v>
      </c>
      <c r="O8" s="8" t="s">
        <v>2</v>
      </c>
    </row>
    <row r="9" spans="1:15" ht="17.25" customHeight="1">
      <c r="A9" s="21" t="s">
        <v>32</v>
      </c>
      <c r="B9" s="23"/>
      <c r="C9" s="23"/>
      <c r="D9" s="23"/>
      <c r="E9" s="23"/>
      <c r="F9" s="64">
        <f>B20</f>
        <v>0.2</v>
      </c>
      <c r="G9" s="39">
        <f>C20</f>
        <v>23800</v>
      </c>
      <c r="H9" s="40"/>
      <c r="J9" s="4">
        <v>411000</v>
      </c>
      <c r="K9" s="52" t="s">
        <v>4</v>
      </c>
      <c r="L9" s="53"/>
      <c r="M9" s="54"/>
      <c r="N9" s="1">
        <f>C21</f>
        <v>89250</v>
      </c>
      <c r="O9" s="2"/>
    </row>
    <row r="10" spans="1:15" ht="23.25">
      <c r="A10" s="24" t="s">
        <v>31</v>
      </c>
      <c r="B10" s="23"/>
      <c r="C10" s="23"/>
      <c r="D10" s="23"/>
      <c r="E10" s="23"/>
      <c r="F10" s="23"/>
      <c r="G10" s="10"/>
      <c r="H10" s="11"/>
      <c r="J10" s="4">
        <v>411000</v>
      </c>
      <c r="K10" s="52" t="s">
        <v>17</v>
      </c>
      <c r="L10" s="53"/>
      <c r="M10" s="54"/>
      <c r="N10" s="1">
        <f>G12</f>
        <v>5950</v>
      </c>
      <c r="O10" s="4"/>
    </row>
    <row r="11" spans="1:15" ht="23.25">
      <c r="A11" s="21" t="s">
        <v>29</v>
      </c>
      <c r="B11" s="23"/>
      <c r="C11" s="23"/>
      <c r="D11" s="23"/>
      <c r="E11" s="23"/>
      <c r="F11" s="23"/>
      <c r="G11" s="10"/>
      <c r="H11" s="11"/>
      <c r="J11" s="4">
        <v>419000</v>
      </c>
      <c r="K11" s="46" t="s">
        <v>18</v>
      </c>
      <c r="L11" s="47"/>
      <c r="M11" s="48"/>
      <c r="N11" s="1">
        <f>G9</f>
        <v>23800</v>
      </c>
      <c r="O11" s="4"/>
    </row>
    <row r="12" spans="1:15" ht="23.25">
      <c r="A12" s="22" t="s">
        <v>30</v>
      </c>
      <c r="B12" s="23"/>
      <c r="C12" s="23"/>
      <c r="D12" s="23"/>
      <c r="E12" s="23"/>
      <c r="F12" s="23"/>
      <c r="G12" s="39">
        <f>C19</f>
        <v>5950</v>
      </c>
      <c r="H12" s="40"/>
      <c r="J12" s="4">
        <v>704000</v>
      </c>
      <c r="K12" s="46" t="s">
        <v>27</v>
      </c>
      <c r="L12" s="47"/>
      <c r="M12" s="48"/>
      <c r="N12" s="3"/>
      <c r="O12" s="4">
        <f>C16</f>
        <v>100000</v>
      </c>
    </row>
    <row r="13" spans="1:15" ht="21">
      <c r="A13" s="13"/>
      <c r="B13" s="14"/>
      <c r="C13" s="14"/>
      <c r="D13" s="14"/>
      <c r="E13" s="14"/>
      <c r="F13" s="14"/>
      <c r="G13" s="14"/>
      <c r="H13" s="15"/>
      <c r="J13" s="4" t="s">
        <v>7</v>
      </c>
      <c r="K13" s="46" t="s">
        <v>16</v>
      </c>
      <c r="L13" s="47"/>
      <c r="M13" s="48"/>
      <c r="N13" s="3"/>
      <c r="O13" s="4">
        <f>C17</f>
        <v>19000</v>
      </c>
    </row>
    <row r="14" spans="1:15" ht="25.5">
      <c r="A14" s="36" t="s">
        <v>28</v>
      </c>
      <c r="B14" s="37"/>
      <c r="C14" s="37"/>
      <c r="D14" s="37"/>
      <c r="E14" s="37"/>
      <c r="F14" s="37"/>
      <c r="G14" s="37"/>
      <c r="H14" s="38"/>
      <c r="J14" s="6"/>
      <c r="K14" s="55" t="s">
        <v>8</v>
      </c>
      <c r="L14" s="56"/>
      <c r="M14" s="57"/>
      <c r="N14" s="5">
        <f>SUM(N9:N13)</f>
        <v>119000</v>
      </c>
      <c r="O14" s="5">
        <f>SUM(O12:O13)</f>
        <v>119000</v>
      </c>
    </row>
    <row r="15" spans="1:15">
      <c r="A15" s="12"/>
      <c r="B15" s="10"/>
      <c r="C15" s="10"/>
      <c r="D15" s="10"/>
      <c r="E15" s="10"/>
      <c r="F15" s="10"/>
      <c r="G15" s="10"/>
      <c r="H15" s="11"/>
    </row>
    <row r="16" spans="1:15" ht="22.5">
      <c r="A16" s="19" t="s">
        <v>15</v>
      </c>
      <c r="B16" s="10"/>
      <c r="C16" s="41">
        <v>100000</v>
      </c>
      <c r="D16" s="42"/>
      <c r="E16" s="17" t="s">
        <v>24</v>
      </c>
      <c r="F16" s="16"/>
      <c r="G16" s="10"/>
      <c r="H16" s="11"/>
      <c r="J16" s="7" t="s">
        <v>3</v>
      </c>
      <c r="K16" s="43" t="s">
        <v>19</v>
      </c>
      <c r="L16" s="44"/>
      <c r="M16" s="45"/>
      <c r="N16" s="8" t="s">
        <v>1</v>
      </c>
      <c r="O16" s="8" t="s">
        <v>2</v>
      </c>
    </row>
    <row r="17" spans="1:15" ht="22.5">
      <c r="A17" s="19" t="s">
        <v>34</v>
      </c>
      <c r="B17" s="65">
        <v>0.19</v>
      </c>
      <c r="C17" s="34">
        <f>C16*B17</f>
        <v>19000</v>
      </c>
      <c r="D17" s="35"/>
      <c r="E17" s="10"/>
      <c r="F17" s="10"/>
      <c r="G17" s="10"/>
      <c r="H17" s="11"/>
      <c r="J17" s="4">
        <v>512000</v>
      </c>
      <c r="K17" s="46" t="s">
        <v>25</v>
      </c>
      <c r="L17" s="47"/>
      <c r="M17" s="48"/>
      <c r="N17" s="1">
        <f>C21</f>
        <v>89250</v>
      </c>
      <c r="O17" s="2"/>
    </row>
    <row r="18" spans="1:15" ht="22.5">
      <c r="A18" s="20" t="s">
        <v>0</v>
      </c>
      <c r="B18" s="10"/>
      <c r="C18" s="34">
        <f t="shared" ref="C18" si="0">SUM(C16:D17)</f>
        <v>119000</v>
      </c>
      <c r="D18" s="35"/>
      <c r="E18" s="10"/>
      <c r="F18" s="10"/>
      <c r="G18" s="10"/>
      <c r="H18" s="11"/>
      <c r="J18" s="4">
        <v>411000</v>
      </c>
      <c r="K18" s="46" t="s">
        <v>4</v>
      </c>
      <c r="L18" s="47"/>
      <c r="M18" s="48"/>
      <c r="N18" s="3"/>
      <c r="O18" s="4">
        <f>N17</f>
        <v>89250</v>
      </c>
    </row>
    <row r="19" spans="1:15" ht="22.5">
      <c r="A19" s="19" t="s">
        <v>17</v>
      </c>
      <c r="B19" s="10"/>
      <c r="C19" s="34">
        <f>C18*5%</f>
        <v>5950</v>
      </c>
      <c r="D19" s="35"/>
      <c r="E19" s="10"/>
      <c r="F19" s="10"/>
      <c r="G19" s="10"/>
      <c r="H19" s="11"/>
    </row>
    <row r="20" spans="1:15" ht="22.5">
      <c r="A20" s="19" t="s">
        <v>33</v>
      </c>
      <c r="B20" s="65">
        <v>0.2</v>
      </c>
      <c r="C20" s="34">
        <f>C18*B20</f>
        <v>23800</v>
      </c>
      <c r="D20" s="35"/>
      <c r="E20" s="10"/>
      <c r="F20" s="10"/>
      <c r="G20" s="10"/>
      <c r="H20" s="11"/>
      <c r="J20" s="7" t="s">
        <v>3</v>
      </c>
      <c r="K20" s="59" t="s">
        <v>20</v>
      </c>
      <c r="L20" s="60"/>
      <c r="M20" s="61"/>
      <c r="N20" s="8" t="s">
        <v>1</v>
      </c>
      <c r="O20" s="8" t="s">
        <v>2</v>
      </c>
    </row>
    <row r="21" spans="1:15" ht="22.5">
      <c r="A21" s="20" t="s">
        <v>4</v>
      </c>
      <c r="B21" s="10"/>
      <c r="C21" s="34">
        <f>C18-C19-C20</f>
        <v>89250</v>
      </c>
      <c r="D21" s="35"/>
      <c r="E21" s="10"/>
      <c r="F21" s="10"/>
      <c r="G21" s="10"/>
      <c r="H21" s="11"/>
      <c r="J21" s="4">
        <v>512000</v>
      </c>
      <c r="K21" s="46" t="s">
        <v>25</v>
      </c>
      <c r="L21" s="47"/>
      <c r="M21" s="48"/>
      <c r="N21" s="1">
        <f>C19</f>
        <v>5950</v>
      </c>
      <c r="O21" s="2"/>
    </row>
    <row r="22" spans="1:15" ht="21">
      <c r="A22" s="12"/>
      <c r="B22" s="10"/>
      <c r="C22" s="10"/>
      <c r="D22" s="10"/>
      <c r="E22" s="10"/>
      <c r="F22" s="10"/>
      <c r="G22" s="10"/>
      <c r="H22" s="11"/>
      <c r="J22" s="4">
        <v>411000</v>
      </c>
      <c r="K22" s="46" t="s">
        <v>17</v>
      </c>
      <c r="L22" s="47"/>
      <c r="M22" s="48"/>
      <c r="N22" s="3"/>
      <c r="O22" s="4">
        <f>N21</f>
        <v>5950</v>
      </c>
    </row>
    <row r="23" spans="1:15">
      <c r="A23" s="12"/>
      <c r="B23" s="10"/>
      <c r="C23" s="10"/>
      <c r="D23" s="10"/>
      <c r="E23" s="10"/>
      <c r="F23" s="10"/>
      <c r="G23" s="10"/>
      <c r="H23" s="11"/>
    </row>
    <row r="24" spans="1:15" ht="16.5">
      <c r="A24" s="12"/>
      <c r="B24" s="10"/>
      <c r="C24" s="10"/>
      <c r="D24" s="10"/>
      <c r="E24" s="10"/>
      <c r="F24" s="10"/>
      <c r="G24" s="10"/>
      <c r="H24" s="11"/>
      <c r="I24" s="18"/>
      <c r="J24" s="63" t="s">
        <v>26</v>
      </c>
      <c r="K24" s="63"/>
      <c r="L24" s="63"/>
      <c r="M24" s="63"/>
      <c r="N24" s="63"/>
      <c r="O24" s="63"/>
    </row>
    <row r="25" spans="1:15">
      <c r="A25" s="12"/>
      <c r="B25" s="10"/>
      <c r="C25" s="10"/>
      <c r="D25" s="10"/>
      <c r="E25" s="10"/>
      <c r="F25" s="10"/>
      <c r="G25" s="10"/>
      <c r="H25" s="11"/>
    </row>
    <row r="26" spans="1:15" ht="21">
      <c r="A26" s="12"/>
      <c r="B26" s="10"/>
      <c r="C26" s="10"/>
      <c r="D26" s="10"/>
      <c r="E26" s="10"/>
      <c r="F26" s="10"/>
      <c r="G26" s="10"/>
      <c r="H26" s="11"/>
      <c r="J26" s="7" t="s">
        <v>3</v>
      </c>
      <c r="K26" s="59" t="s">
        <v>22</v>
      </c>
      <c r="L26" s="60"/>
      <c r="M26" s="61"/>
      <c r="N26" s="8" t="s">
        <v>1</v>
      </c>
      <c r="O26" s="8" t="s">
        <v>2</v>
      </c>
    </row>
    <row r="27" spans="1:15" ht="21">
      <c r="A27" s="12"/>
      <c r="B27" s="10"/>
      <c r="C27" s="10"/>
      <c r="D27" s="10"/>
      <c r="E27" s="10"/>
      <c r="F27" s="10"/>
      <c r="G27" s="10"/>
      <c r="H27" s="11"/>
      <c r="J27" s="4">
        <v>409000</v>
      </c>
      <c r="K27" s="46" t="s">
        <v>18</v>
      </c>
      <c r="L27" s="47"/>
      <c r="M27" s="48"/>
      <c r="N27" s="1">
        <f>C20</f>
        <v>23800</v>
      </c>
      <c r="O27" s="2"/>
    </row>
    <row r="28" spans="1:15" ht="21">
      <c r="A28" s="13"/>
      <c r="B28" s="14"/>
      <c r="C28" s="14"/>
      <c r="D28" s="14"/>
      <c r="E28" s="14"/>
      <c r="F28" s="14"/>
      <c r="G28" s="14"/>
      <c r="H28" s="15"/>
      <c r="J28" s="4">
        <v>512000</v>
      </c>
      <c r="K28" s="46" t="s">
        <v>25</v>
      </c>
      <c r="L28" s="47"/>
      <c r="M28" s="48"/>
      <c r="N28" s="3"/>
      <c r="O28" s="4">
        <f>N27</f>
        <v>23800</v>
      </c>
    </row>
    <row r="30" spans="1:15" ht="21">
      <c r="J30" s="7" t="s">
        <v>3</v>
      </c>
      <c r="K30" s="49" t="s">
        <v>6</v>
      </c>
      <c r="L30" s="50"/>
      <c r="M30" s="51"/>
      <c r="N30" s="8" t="s">
        <v>1</v>
      </c>
      <c r="O30" s="8" t="s">
        <v>2</v>
      </c>
    </row>
    <row r="31" spans="1:15" ht="21">
      <c r="J31" s="4">
        <v>611000</v>
      </c>
      <c r="K31" s="52" t="s">
        <v>23</v>
      </c>
      <c r="L31" s="53"/>
      <c r="M31" s="54"/>
      <c r="N31" s="1">
        <f>C16</f>
        <v>100000</v>
      </c>
      <c r="O31" s="2"/>
    </row>
    <row r="32" spans="1:15" ht="21">
      <c r="J32" s="4" t="s">
        <v>7</v>
      </c>
      <c r="K32" s="52" t="s">
        <v>16</v>
      </c>
      <c r="L32" s="53"/>
      <c r="M32" s="54"/>
      <c r="N32" s="1">
        <f>C17</f>
        <v>19000</v>
      </c>
      <c r="O32" s="4"/>
    </row>
    <row r="33" spans="10:15" ht="21">
      <c r="J33" s="4">
        <v>409000</v>
      </c>
      <c r="K33" s="46" t="s">
        <v>18</v>
      </c>
      <c r="L33" s="47"/>
      <c r="M33" s="48"/>
      <c r="N33" s="1"/>
      <c r="O33" s="4">
        <f>C20</f>
        <v>23800</v>
      </c>
    </row>
    <row r="34" spans="10:15" ht="21">
      <c r="J34" s="4">
        <v>401000</v>
      </c>
      <c r="K34" s="46" t="s">
        <v>4</v>
      </c>
      <c r="L34" s="47"/>
      <c r="M34" s="48"/>
      <c r="N34" s="3"/>
      <c r="O34" s="4">
        <f>C21</f>
        <v>89250</v>
      </c>
    </row>
    <row r="35" spans="10:15" ht="21">
      <c r="J35" s="4">
        <v>401001</v>
      </c>
      <c r="K35" s="46" t="s">
        <v>17</v>
      </c>
      <c r="L35" s="47"/>
      <c r="M35" s="48"/>
      <c r="N35" s="3"/>
      <c r="O35" s="4">
        <f>C19</f>
        <v>5950</v>
      </c>
    </row>
    <row r="36" spans="10:15" ht="25.5">
      <c r="J36" s="6"/>
      <c r="K36" s="55" t="s">
        <v>8</v>
      </c>
      <c r="L36" s="56"/>
      <c r="M36" s="57"/>
      <c r="N36" s="5">
        <f>SUM(N31:N35)</f>
        <v>119000</v>
      </c>
      <c r="O36" s="5">
        <f>SUM(O33:O35)</f>
        <v>119000</v>
      </c>
    </row>
    <row r="38" spans="10:15" ht="21">
      <c r="J38" s="7" t="s">
        <v>3</v>
      </c>
      <c r="K38" s="43" t="s">
        <v>19</v>
      </c>
      <c r="L38" s="44"/>
      <c r="M38" s="45"/>
      <c r="N38" s="8" t="s">
        <v>1</v>
      </c>
      <c r="O38" s="8" t="s">
        <v>2</v>
      </c>
    </row>
    <row r="39" spans="10:15" ht="21">
      <c r="J39" s="4">
        <v>411000</v>
      </c>
      <c r="K39" s="46" t="s">
        <v>4</v>
      </c>
      <c r="L39" s="47"/>
      <c r="M39" s="48"/>
      <c r="N39" s="1">
        <f>C21</f>
        <v>89250</v>
      </c>
      <c r="O39" s="2"/>
    </row>
    <row r="40" spans="10:15" ht="21">
      <c r="J40" s="4">
        <v>512000</v>
      </c>
      <c r="K40" s="46" t="s">
        <v>25</v>
      </c>
      <c r="L40" s="47"/>
      <c r="M40" s="48"/>
      <c r="N40" s="3"/>
      <c r="O40" s="4">
        <f>N39</f>
        <v>89250</v>
      </c>
    </row>
    <row r="42" spans="10:15" ht="21">
      <c r="J42" s="7" t="s">
        <v>3</v>
      </c>
      <c r="K42" s="59" t="s">
        <v>20</v>
      </c>
      <c r="L42" s="60"/>
      <c r="M42" s="61"/>
      <c r="N42" s="8" t="s">
        <v>1</v>
      </c>
      <c r="O42" s="8" t="s">
        <v>2</v>
      </c>
    </row>
    <row r="43" spans="10:15" ht="21">
      <c r="J43" s="4">
        <v>411000</v>
      </c>
      <c r="K43" s="46" t="s">
        <v>17</v>
      </c>
      <c r="L43" s="47"/>
      <c r="M43" s="48"/>
      <c r="N43" s="1">
        <f>C19</f>
        <v>5950</v>
      </c>
      <c r="O43" s="2"/>
    </row>
    <row r="44" spans="10:15" ht="21">
      <c r="J44" s="4">
        <v>512000</v>
      </c>
      <c r="K44" s="46" t="s">
        <v>25</v>
      </c>
      <c r="L44" s="47"/>
      <c r="M44" s="48"/>
      <c r="N44" s="3"/>
      <c r="O44" s="4">
        <f>N43</f>
        <v>5950</v>
      </c>
    </row>
  </sheetData>
  <sheetProtection sheet="1" objects="1" scenarios="1" selectLockedCells="1"/>
  <mergeCells count="45">
    <mergeCell ref="K43:M43"/>
    <mergeCell ref="K44:M44"/>
    <mergeCell ref="J2:O2"/>
    <mergeCell ref="J24:O24"/>
    <mergeCell ref="K35:M35"/>
    <mergeCell ref="K36:M36"/>
    <mergeCell ref="K38:M38"/>
    <mergeCell ref="K39:M39"/>
    <mergeCell ref="K40:M40"/>
    <mergeCell ref="K42:M42"/>
    <mergeCell ref="K28:M28"/>
    <mergeCell ref="K30:M30"/>
    <mergeCell ref="K31:M31"/>
    <mergeCell ref="K32:M32"/>
    <mergeCell ref="K33:M33"/>
    <mergeCell ref="K34:M34"/>
    <mergeCell ref="K20:M20"/>
    <mergeCell ref="K21:M21"/>
    <mergeCell ref="K22:M22"/>
    <mergeCell ref="K26:M26"/>
    <mergeCell ref="K27:M27"/>
    <mergeCell ref="K14:M14"/>
    <mergeCell ref="C5:D5"/>
    <mergeCell ref="K16:M16"/>
    <mergeCell ref="K17:M17"/>
    <mergeCell ref="K18:M18"/>
    <mergeCell ref="K10:M10"/>
    <mergeCell ref="K11:M11"/>
    <mergeCell ref="K12:M12"/>
    <mergeCell ref="K13:M13"/>
    <mergeCell ref="K4:M4"/>
    <mergeCell ref="K5:M5"/>
    <mergeCell ref="K6:M6"/>
    <mergeCell ref="K8:M8"/>
    <mergeCell ref="K9:M9"/>
    <mergeCell ref="C19:D19"/>
    <mergeCell ref="C20:D20"/>
    <mergeCell ref="C21:D21"/>
    <mergeCell ref="A14:H14"/>
    <mergeCell ref="A8:B8"/>
    <mergeCell ref="G9:H9"/>
    <mergeCell ref="G12:H12"/>
    <mergeCell ref="C16:D16"/>
    <mergeCell ref="C17:D17"/>
    <mergeCell ref="C18:D18"/>
  </mergeCells>
  <pageMargins left="0.25" right="0.25" top="0.36" bottom="0.34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دعواتكم</vt:lpstr>
      <vt:lpstr>SITUATION DE TRAVAUX 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2021-01-28T05:03:09Z</dcterms:modified>
</cp:coreProperties>
</file>