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Feuil1" sheetId="6" r:id="rId1"/>
    <sheet name="Feuil2 (2)" sheetId="4" r:id="rId2"/>
    <sheet name="Feuil2 (3)" sheetId="5" r:id="rId3"/>
    <sheet name="Feuil2" sheetId="7" r:id="rId4"/>
    <sheet name="Regularisation" sheetId="8" r:id="rId5"/>
  </sheets>
  <calcPr calcId="125725"/>
</workbook>
</file>

<file path=xl/calcChain.xml><?xml version="1.0" encoding="utf-8"?>
<calcChain xmlns="http://schemas.openxmlformats.org/spreadsheetml/2006/main">
  <c r="O36" i="8"/>
  <c r="L38" s="1"/>
  <c r="L16"/>
  <c r="O17" s="1"/>
  <c r="O14"/>
  <c r="N65" i="7"/>
  <c r="N64"/>
  <c r="K63"/>
  <c r="K62"/>
  <c r="N61"/>
  <c r="N60"/>
  <c r="K59"/>
  <c r="K58"/>
  <c r="N57"/>
  <c r="N56"/>
  <c r="K55"/>
  <c r="K54"/>
  <c r="S44"/>
  <c r="S43"/>
  <c r="O39" i="8" l="1"/>
  <c r="L41"/>
  <c r="O42" s="1"/>
  <c r="L19"/>
  <c r="O20" s="1"/>
  <c r="K47" i="7"/>
  <c r="K46"/>
  <c r="M42"/>
  <c r="M41"/>
  <c r="H42"/>
  <c r="H41"/>
  <c r="M40"/>
  <c r="H40"/>
  <c r="K25"/>
  <c r="N26" s="1"/>
  <c r="K23"/>
  <c r="N24" s="1"/>
  <c r="K21"/>
  <c r="N22" s="1"/>
  <c r="G18"/>
  <c r="N75" i="5"/>
  <c r="N73"/>
  <c r="N71"/>
  <c r="K40"/>
  <c r="N44" s="1"/>
  <c r="K39"/>
  <c r="N43" s="1"/>
  <c r="K38"/>
  <c r="N42" s="1"/>
  <c r="K37"/>
  <c r="N41" s="1"/>
  <c r="K31"/>
  <c r="N34" s="1"/>
  <c r="K30"/>
  <c r="N33" s="1"/>
  <c r="K29"/>
  <c r="N32" s="1"/>
  <c r="K22"/>
  <c r="N26" s="1"/>
  <c r="K21"/>
  <c r="N25" s="1"/>
  <c r="K20"/>
  <c r="N24" s="1"/>
  <c r="K19"/>
  <c r="N23" s="1"/>
  <c r="K48" i="7" l="1"/>
  <c r="N49" s="1"/>
  <c r="H43"/>
  <c r="M43"/>
</calcChain>
</file>

<file path=xl/sharedStrings.xml><?xml version="1.0" encoding="utf-8"?>
<sst xmlns="http://schemas.openxmlformats.org/spreadsheetml/2006/main" count="148" uniqueCount="75">
  <si>
    <t>Comptes</t>
  </si>
  <si>
    <t>Rubriques</t>
  </si>
  <si>
    <t>Valeur début d’exercice</t>
  </si>
  <si>
    <t>Valeur fin d’exercice</t>
  </si>
  <si>
    <t>Marchandises</t>
  </si>
  <si>
    <t>Matières premières</t>
  </si>
  <si>
    <t>Emballages</t>
  </si>
  <si>
    <t>Produits finis</t>
  </si>
  <si>
    <t>trois opérations d’achats suivantes :</t>
  </si>
  <si>
    <t>marchandises</t>
  </si>
  <si>
    <t>Matières</t>
  </si>
  <si>
    <t>Annulation du stock initial</t>
  </si>
  <si>
    <t>compte</t>
  </si>
  <si>
    <t>Libellé</t>
  </si>
  <si>
    <t>Débit</t>
  </si>
  <si>
    <t>Crédit</t>
  </si>
  <si>
    <t>Achats de marchandises vendues</t>
  </si>
  <si>
    <t>Achats de matières premières</t>
  </si>
  <si>
    <t>Autres approvisionnement stocks d’emballages</t>
  </si>
  <si>
    <t>Variation du stock de produits finis</t>
  </si>
  <si>
    <t>Stocks de marchandises</t>
  </si>
  <si>
    <t>Stocks de matières premières</t>
  </si>
  <si>
    <t>Stocks d’emballages</t>
  </si>
  <si>
    <t>Stocks de produits finis</t>
  </si>
  <si>
    <t>Achats stockés de marchandises</t>
  </si>
  <si>
    <t>Achats stockés de matières premières</t>
  </si>
  <si>
    <t>Achats stockés autres approvisionnements</t>
  </si>
  <si>
    <t>Constatation du stock final</t>
  </si>
  <si>
    <t>Variations de stocks de marchandises</t>
  </si>
  <si>
    <t>Variations de stock de matières premières &amp; Fournitures</t>
  </si>
  <si>
    <t>Variations de stock des autres approvisionnements</t>
  </si>
  <si>
    <t>Achats stockés</t>
  </si>
  <si>
    <t>Ecart de stocks (négatif) de marchandises</t>
  </si>
  <si>
    <t>Ecart de stocks (positif) de marchandises</t>
  </si>
  <si>
    <t>NB : La comptabilisation des écarts de stocks est soumise aux règles définies par les procédures</t>
  </si>
  <si>
    <t>internes de l’entité.</t>
  </si>
  <si>
    <t>Stock Initial (SI)</t>
  </si>
  <si>
    <t>Achats A</t>
  </si>
  <si>
    <t>Stock final (SF)</t>
  </si>
  <si>
    <t>Charges …©</t>
  </si>
  <si>
    <t>Eléments</t>
  </si>
  <si>
    <t>Approvisionnements</t>
  </si>
  <si>
    <t>Stock initial (SI)</t>
  </si>
  <si>
    <t>Achats hors TVA (A)</t>
  </si>
  <si>
    <t>Consommations</t>
  </si>
  <si>
    <t>Achats</t>
  </si>
  <si>
    <t>Variation de stock</t>
  </si>
  <si>
    <t>TVA récupérable sur achats de stocks et de services</t>
  </si>
  <si>
    <t>Fournisseurs de stocks : Nationaux – Publics</t>
  </si>
  <si>
    <t>Comptabilisation de la variation des stocks de matières, fournitures et autres</t>
  </si>
  <si>
    <t>approvisionnements à la clôture de l’exercice</t>
  </si>
  <si>
    <t>En fin d’exercice</t>
  </si>
  <si>
    <t xml:space="preserve">Autres approvisionnement </t>
  </si>
  <si>
    <t>Remarque : le compte 603 peut être débiteur ou créditeur selon la position du solde de chacun</t>
  </si>
  <si>
    <t>de ses sous comptes</t>
  </si>
  <si>
    <t>Régularisation des décalages</t>
  </si>
  <si>
    <t>1. Réception des marchandises sans la facture :</t>
  </si>
  <si>
    <t xml:space="preserve">COMPTE </t>
  </si>
  <si>
    <t>LIBELLE</t>
  </si>
  <si>
    <t>VALEURS</t>
  </si>
  <si>
    <t>DEBIT</t>
  </si>
  <si>
    <t>CREDIT</t>
  </si>
  <si>
    <t>Montant opération</t>
  </si>
  <si>
    <t>stocks</t>
  </si>
  <si>
    <t>Achats de Marchandises</t>
  </si>
  <si>
    <t>a. Écriture à la réception des marchandises</t>
  </si>
  <si>
    <t>Fournisseurs de stocks nationaux : Factures non parvenues</t>
  </si>
  <si>
    <t xml:space="preserve">b. Solde du compte 38 à la date de clôture </t>
  </si>
  <si>
    <t>Fournisseurs de stocks :</t>
  </si>
  <si>
    <t>c. Écriture à la réception de la facture
2.</t>
  </si>
  <si>
    <t>2.Réception de la facture sans les marchandises</t>
  </si>
  <si>
    <t>a. Réception de la facture</t>
  </si>
  <si>
    <t>b. Solde du compte 38 à la date de clôture</t>
  </si>
  <si>
    <t>Stocks à l'extérieur</t>
  </si>
  <si>
    <t>c. Ecriture à la réception des marchandises
2.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</si>
</sst>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_€"/>
    <numFmt numFmtId="165" formatCode="#,##0\ _€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1"/>
      <color theme="9" tint="-0.499984740745262"/>
      <name val="Andalus"/>
      <family val="1"/>
    </font>
    <font>
      <b/>
      <sz val="11"/>
      <color rgb="FFFF0000"/>
      <name val="Andalus"/>
      <family val="1"/>
    </font>
    <font>
      <sz val="10"/>
      <color theme="1"/>
      <name val="Andalus"/>
      <family val="1"/>
    </font>
    <font>
      <sz val="11"/>
      <color rgb="FFFF0000"/>
      <name val="Andalus"/>
      <family val="1"/>
    </font>
    <font>
      <b/>
      <sz val="11"/>
      <color theme="9" tint="-0.499984740745262"/>
      <name val="Calibri"/>
      <family val="2"/>
      <scheme val="minor"/>
    </font>
    <font>
      <b/>
      <sz val="14"/>
      <color rgb="FF002060"/>
      <name val="Andalus"/>
      <family val="1"/>
    </font>
    <font>
      <b/>
      <sz val="12"/>
      <color rgb="FF002060"/>
      <name val="Andalus"/>
      <family val="1"/>
    </font>
    <font>
      <b/>
      <sz val="11"/>
      <color rgb="FF00B050"/>
      <name val="Andalus"/>
      <family val="1"/>
    </font>
    <font>
      <b/>
      <sz val="11"/>
      <name val="Andalus"/>
      <family val="1"/>
    </font>
    <font>
      <sz val="8"/>
      <color theme="1"/>
      <name val="Andalus"/>
      <family val="1"/>
    </font>
    <font>
      <sz val="12"/>
      <color theme="1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125">
        <bgColor theme="8" tint="0.79998168889431442"/>
      </patternFill>
    </fill>
    <fill>
      <patternFill patternType="gray125">
        <bgColor theme="8" tint="0.59996337778862885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/>
      <top style="medium">
        <color rgb="FF002060"/>
      </top>
      <bottom/>
      <diagonal/>
    </border>
    <border>
      <left/>
      <right style="thin">
        <color auto="1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rgb="FF002060"/>
      </right>
      <top style="thin">
        <color indexed="64"/>
      </top>
      <bottom style="dotted">
        <color indexed="64"/>
      </bottom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rgb="FF002060"/>
      </right>
      <top style="dotted">
        <color indexed="64"/>
      </top>
      <bottom/>
      <diagonal/>
    </border>
    <border>
      <left style="medium">
        <color rgb="FF00206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 style="medium">
        <color rgb="FF002060"/>
      </right>
      <top style="medium">
        <color rgb="FF92D050"/>
      </top>
      <bottom style="medium">
        <color rgb="FF92D050"/>
      </bottom>
      <diagonal/>
    </border>
    <border>
      <left style="medium">
        <color rgb="FF002060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2060"/>
      </right>
      <top/>
      <bottom style="dotted">
        <color indexed="64"/>
      </bottom>
      <diagonal/>
    </border>
    <border>
      <left style="medium">
        <color rgb="FF002060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206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002060"/>
      </right>
      <top style="medium">
        <color rgb="FF92D050"/>
      </top>
      <bottom/>
      <diagonal/>
    </border>
    <border>
      <left style="medium">
        <color rgb="FF002060"/>
      </left>
      <right/>
      <top style="medium">
        <color rgb="FF92D050"/>
      </top>
      <bottom style="dotted">
        <color indexed="64"/>
      </bottom>
      <diagonal/>
    </border>
    <border>
      <left/>
      <right style="thin">
        <color indexed="64"/>
      </right>
      <top style="medium">
        <color rgb="FF92D050"/>
      </top>
      <bottom style="dotted">
        <color indexed="64"/>
      </bottom>
      <diagonal/>
    </border>
    <border>
      <left style="thin">
        <color indexed="64"/>
      </left>
      <right/>
      <top style="medium">
        <color rgb="FF92D050"/>
      </top>
      <bottom style="dotted">
        <color indexed="64"/>
      </bottom>
      <diagonal/>
    </border>
    <border>
      <left/>
      <right/>
      <top style="medium">
        <color rgb="FF92D050"/>
      </top>
      <bottom style="dotted">
        <color indexed="64"/>
      </bottom>
      <diagonal/>
    </border>
    <border>
      <left/>
      <right style="medium">
        <color rgb="FF002060"/>
      </right>
      <top style="medium">
        <color rgb="FF92D050"/>
      </top>
      <bottom style="dotted">
        <color indexed="64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 style="medium">
        <color rgb="FF002060"/>
      </right>
      <top style="medium">
        <color theme="1"/>
      </top>
      <bottom style="medium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9">
    <xf numFmtId="0" fontId="0" fillId="0" borderId="0" xfId="0"/>
    <xf numFmtId="0" fontId="0" fillId="3" borderId="0" xfId="0" applyFill="1"/>
    <xf numFmtId="0" fontId="0" fillId="4" borderId="0" xfId="0" applyFill="1" applyAlignment="1">
      <alignment horizontal="left" vertical="top"/>
    </xf>
    <xf numFmtId="0" fontId="0" fillId="4" borderId="0" xfId="0" applyFill="1"/>
    <xf numFmtId="0" fontId="11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Fill="1"/>
    <xf numFmtId="9" fontId="0" fillId="0" borderId="0" xfId="0" applyNumberFormat="1" applyFill="1"/>
    <xf numFmtId="0" fontId="2" fillId="0" borderId="0" xfId="0" applyFont="1" applyFill="1"/>
    <xf numFmtId="49" fontId="0" fillId="0" borderId="0" xfId="0" applyNumberFormat="1" applyFill="1"/>
    <xf numFmtId="0" fontId="7" fillId="0" borderId="0" xfId="0" applyFont="1" applyFill="1"/>
    <xf numFmtId="0" fontId="0" fillId="0" borderId="28" xfId="0" applyFill="1" applyBorder="1"/>
    <xf numFmtId="0" fontId="0" fillId="0" borderId="0" xfId="0" applyFill="1" applyBorder="1"/>
    <xf numFmtId="0" fontId="4" fillId="0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9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39" fontId="3" fillId="0" borderId="31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39" fontId="3" fillId="0" borderId="45" xfId="0" applyNumberFormat="1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left" vertical="center"/>
    </xf>
    <xf numFmtId="39" fontId="3" fillId="0" borderId="39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9" fontId="3" fillId="0" borderId="34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0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39" fontId="2" fillId="0" borderId="7" xfId="1" applyNumberFormat="1" applyFont="1" applyFill="1" applyBorder="1" applyAlignment="1" applyProtection="1">
      <alignment horizontal="center" vertical="center"/>
      <protection locked="0"/>
    </xf>
    <xf numFmtId="39" fontId="2" fillId="0" borderId="9" xfId="1" applyNumberFormat="1" applyFont="1" applyFill="1" applyBorder="1" applyAlignment="1" applyProtection="1">
      <alignment horizontal="center" vertical="center"/>
      <protection locked="0"/>
    </xf>
    <xf numFmtId="39" fontId="2" fillId="0" borderId="8" xfId="1" applyNumberFormat="1" applyFont="1" applyFill="1" applyBorder="1" applyAlignment="1" applyProtection="1">
      <alignment horizontal="center" vertical="center"/>
      <protection locked="0"/>
    </xf>
    <xf numFmtId="39" fontId="2" fillId="0" borderId="2" xfId="1" applyNumberFormat="1" applyFont="1" applyFill="1" applyBorder="1" applyAlignment="1" applyProtection="1">
      <alignment horizontal="center" vertical="center"/>
      <protection locked="0"/>
    </xf>
    <xf numFmtId="39" fontId="2" fillId="0" borderId="4" xfId="1" applyNumberFormat="1" applyFont="1" applyFill="1" applyBorder="1" applyAlignment="1" applyProtection="1">
      <alignment horizontal="center" vertical="center"/>
      <protection locked="0"/>
    </xf>
    <xf numFmtId="39" fontId="2" fillId="0" borderId="3" xfId="1" applyNumberFormat="1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>
      <alignment horizontal="center" vertical="center"/>
    </xf>
    <xf numFmtId="39" fontId="2" fillId="0" borderId="17" xfId="1" applyNumberFormat="1" applyFont="1" applyFill="1" applyBorder="1" applyAlignment="1" applyProtection="1">
      <alignment horizontal="center" vertical="center"/>
      <protection locked="0"/>
    </xf>
    <xf numFmtId="39" fontId="2" fillId="0" borderId="18" xfId="1" applyNumberFormat="1" applyFont="1" applyFill="1" applyBorder="1" applyAlignment="1" applyProtection="1">
      <alignment horizontal="center" vertical="center"/>
      <protection locked="0"/>
    </xf>
    <xf numFmtId="39" fontId="2" fillId="0" borderId="16" xfId="1" applyNumberFormat="1" applyFont="1" applyFill="1" applyBorder="1" applyAlignment="1" applyProtection="1">
      <alignment horizontal="center" vertical="center"/>
      <protection locked="0"/>
    </xf>
    <xf numFmtId="39" fontId="2" fillId="0" borderId="21" xfId="1" applyNumberFormat="1" applyFont="1" applyFill="1" applyBorder="1" applyAlignment="1" applyProtection="1">
      <alignment horizontal="center" vertical="center"/>
      <protection locked="0"/>
    </xf>
    <xf numFmtId="39" fontId="2" fillId="0" borderId="14" xfId="1" applyNumberFormat="1" applyFont="1" applyFill="1" applyBorder="1" applyAlignment="1" applyProtection="1">
      <alignment horizontal="center" vertical="center"/>
      <protection locked="0"/>
    </xf>
    <xf numFmtId="39" fontId="2" fillId="0" borderId="19" xfId="1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39" fontId="3" fillId="0" borderId="34" xfId="0" applyNumberFormat="1" applyFont="1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3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3" fontId="0" fillId="0" borderId="2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3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43" fontId="2" fillId="2" borderId="17" xfId="1" applyFont="1" applyFill="1" applyBorder="1" applyAlignment="1" applyProtection="1">
      <alignment horizontal="center" vertical="center"/>
      <protection locked="0"/>
    </xf>
    <xf numFmtId="43" fontId="2" fillId="2" borderId="18" xfId="1" applyFont="1" applyFill="1" applyBorder="1" applyAlignment="1" applyProtection="1">
      <alignment horizontal="center" vertical="center"/>
      <protection locked="0"/>
    </xf>
    <xf numFmtId="43" fontId="2" fillId="2" borderId="16" xfId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43" fontId="2" fillId="0" borderId="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3" fontId="2" fillId="2" borderId="38" xfId="1" applyFont="1" applyFill="1" applyBorder="1" applyAlignment="1" applyProtection="1">
      <alignment horizontal="center" vertical="center"/>
      <protection locked="0"/>
    </xf>
    <xf numFmtId="43" fontId="2" fillId="2" borderId="37" xfId="1" applyFont="1" applyFill="1" applyBorder="1" applyAlignment="1" applyProtection="1">
      <alignment horizontal="center" vertical="center"/>
      <protection locked="0"/>
    </xf>
    <xf numFmtId="43" fontId="2" fillId="2" borderId="5" xfId="1" applyFont="1" applyFill="1" applyBorder="1" applyAlignment="1" applyProtection="1">
      <alignment horizontal="center" vertical="center"/>
      <protection locked="0"/>
    </xf>
    <xf numFmtId="43" fontId="2" fillId="2" borderId="2" xfId="1" applyFont="1" applyFill="1" applyBorder="1" applyAlignment="1" applyProtection="1">
      <alignment horizontal="center" vertical="center"/>
      <protection locked="0"/>
    </xf>
    <xf numFmtId="43" fontId="2" fillId="2" borderId="4" xfId="1" applyFont="1" applyFill="1" applyBorder="1" applyAlignment="1" applyProtection="1">
      <alignment horizontal="center" vertical="center"/>
      <protection locked="0"/>
    </xf>
    <xf numFmtId="43" fontId="2" fillId="2" borderId="3" xfId="1" applyFont="1" applyFill="1" applyBorder="1" applyAlignment="1" applyProtection="1">
      <alignment horizontal="center" vertical="center"/>
      <protection locked="0"/>
    </xf>
    <xf numFmtId="43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2" fillId="0" borderId="96" xfId="0" applyFont="1" applyBorder="1" applyAlignment="1" applyProtection="1">
      <alignment horizontal="center" vertical="center" wrapText="1"/>
      <protection hidden="1"/>
    </xf>
    <xf numFmtId="0" fontId="12" fillId="0" borderId="97" xfId="0" applyFont="1" applyBorder="1" applyAlignment="1" applyProtection="1">
      <alignment horizontal="center" vertical="center"/>
      <protection hidden="1"/>
    </xf>
    <xf numFmtId="0" fontId="12" fillId="0" borderId="98" xfId="0" applyFont="1" applyBorder="1" applyAlignment="1" applyProtection="1">
      <alignment horizontal="center" vertical="center"/>
      <protection hidden="1"/>
    </xf>
    <xf numFmtId="0" fontId="4" fillId="0" borderId="72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3" fillId="0" borderId="82" xfId="0" applyFont="1" applyBorder="1" applyAlignment="1" applyProtection="1">
      <alignment horizontal="center" vertical="center"/>
      <protection hidden="1"/>
    </xf>
    <xf numFmtId="0" fontId="3" fillId="0" borderId="81" xfId="0" applyFont="1" applyBorder="1" applyAlignment="1" applyProtection="1">
      <alignment horizontal="center" vertical="center"/>
      <protection hidden="1"/>
    </xf>
    <xf numFmtId="0" fontId="14" fillId="0" borderId="82" xfId="0" applyFont="1" applyBorder="1" applyAlignment="1" applyProtection="1">
      <alignment horizontal="left" vertical="center"/>
      <protection hidden="1"/>
    </xf>
    <xf numFmtId="0" fontId="14" fillId="0" borderId="83" xfId="0" applyFont="1" applyBorder="1" applyAlignment="1" applyProtection="1">
      <alignment horizontal="left" vertical="center"/>
      <protection hidden="1"/>
    </xf>
    <xf numFmtId="0" fontId="14" fillId="0" borderId="81" xfId="0" applyFont="1" applyBorder="1" applyAlignment="1" applyProtection="1">
      <alignment horizontal="left" vertical="center"/>
      <protection hidden="1"/>
    </xf>
    <xf numFmtId="43" fontId="3" fillId="0" borderId="82" xfId="0" applyNumberFormat="1" applyFont="1" applyBorder="1" applyAlignment="1" applyProtection="1">
      <alignment horizontal="center" vertical="center"/>
      <protection hidden="1"/>
    </xf>
    <xf numFmtId="0" fontId="3" fillId="0" borderId="83" xfId="0" applyFont="1" applyBorder="1" applyAlignment="1" applyProtection="1">
      <alignment horizontal="center" vertical="center"/>
      <protection hidden="1"/>
    </xf>
    <xf numFmtId="0" fontId="3" fillId="0" borderId="8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95" xfId="0" applyFont="1" applyBorder="1" applyAlignment="1" applyProtection="1">
      <alignment horizontal="center" vertical="center"/>
      <protection hidden="1"/>
    </xf>
    <xf numFmtId="0" fontId="3" fillId="0" borderId="85" xfId="0" applyFont="1" applyBorder="1" applyAlignment="1" applyProtection="1">
      <alignment horizontal="center" vertical="center"/>
      <protection hidden="1"/>
    </xf>
    <xf numFmtId="0" fontId="3" fillId="0" borderId="74" xfId="0" applyFont="1" applyBorder="1" applyAlignment="1" applyProtection="1">
      <alignment horizontal="center" vertical="center"/>
      <protection hidden="1"/>
    </xf>
    <xf numFmtId="0" fontId="4" fillId="0" borderId="73" xfId="0" applyFont="1" applyBorder="1" applyAlignment="1" applyProtection="1">
      <alignment horizontal="center" vertical="center"/>
      <protection hidden="1"/>
    </xf>
    <xf numFmtId="0" fontId="4" fillId="0" borderId="74" xfId="0" applyFont="1" applyBorder="1" applyAlignment="1" applyProtection="1">
      <alignment horizontal="center" vertical="center"/>
      <protection hidden="1"/>
    </xf>
    <xf numFmtId="0" fontId="3" fillId="0" borderId="73" xfId="0" applyFont="1" applyBorder="1" applyAlignment="1" applyProtection="1">
      <alignment horizontal="center" vertical="center"/>
      <protection hidden="1"/>
    </xf>
    <xf numFmtId="0" fontId="3" fillId="0" borderId="7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43" fontId="3" fillId="0" borderId="73" xfId="1" applyFont="1" applyBorder="1" applyAlignment="1" applyProtection="1">
      <alignment horizontal="center" vertical="center"/>
      <protection hidden="1"/>
    </xf>
    <xf numFmtId="43" fontId="3" fillId="0" borderId="75" xfId="1" applyFont="1" applyBorder="1" applyAlignment="1" applyProtection="1">
      <alignment horizontal="center" vertical="center"/>
      <protection hidden="1"/>
    </xf>
    <xf numFmtId="43" fontId="3" fillId="0" borderId="76" xfId="1" applyFont="1" applyBorder="1" applyAlignment="1" applyProtection="1">
      <alignment horizontal="center" vertical="center"/>
      <protection hidden="1"/>
    </xf>
    <xf numFmtId="0" fontId="6" fillId="0" borderId="73" xfId="0" applyFont="1" applyBorder="1" applyAlignment="1" applyProtection="1">
      <alignment horizontal="center" vertical="center"/>
      <protection hidden="1"/>
    </xf>
    <xf numFmtId="0" fontId="6" fillId="0" borderId="75" xfId="0" applyFont="1" applyBorder="1" applyAlignment="1" applyProtection="1">
      <alignment horizontal="center" vertical="center"/>
      <protection hidden="1"/>
    </xf>
    <xf numFmtId="0" fontId="6" fillId="0" borderId="74" xfId="0" applyFont="1" applyBorder="1" applyAlignment="1" applyProtection="1">
      <alignment horizontal="center" vertical="center"/>
      <protection hidden="1"/>
    </xf>
    <xf numFmtId="43" fontId="3" fillId="0" borderId="73" xfId="0" applyNumberFormat="1" applyFont="1" applyBorder="1" applyAlignment="1" applyProtection="1">
      <alignment horizontal="center" vertical="center"/>
      <protection hidden="1"/>
    </xf>
    <xf numFmtId="0" fontId="3" fillId="0" borderId="76" xfId="0" applyFont="1" applyBorder="1" applyAlignment="1" applyProtection="1">
      <alignment horizontal="center" vertical="center"/>
      <protection hidden="1"/>
    </xf>
    <xf numFmtId="0" fontId="12" fillId="0" borderId="77" xfId="0" applyFont="1" applyBorder="1" applyAlignment="1" applyProtection="1">
      <alignment horizontal="center" vertical="center" wrapText="1"/>
      <protection hidden="1"/>
    </xf>
    <xf numFmtId="0" fontId="12" fillId="0" borderId="78" xfId="0" applyFont="1" applyBorder="1" applyAlignment="1" applyProtection="1">
      <alignment horizontal="center" vertical="center"/>
      <protection hidden="1"/>
    </xf>
    <xf numFmtId="0" fontId="12" fillId="0" borderId="79" xfId="0" applyFont="1" applyBorder="1" applyAlignment="1" applyProtection="1">
      <alignment horizontal="center" vertical="center"/>
      <protection hidden="1"/>
    </xf>
    <xf numFmtId="0" fontId="12" fillId="0" borderId="87" xfId="0" applyFont="1" applyBorder="1" applyAlignment="1" applyProtection="1">
      <alignment horizontal="center" vertical="center" wrapText="1"/>
      <protection hidden="1"/>
    </xf>
    <xf numFmtId="0" fontId="12" fillId="0" borderId="88" xfId="0" applyFont="1" applyBorder="1" applyAlignment="1" applyProtection="1">
      <alignment horizontal="center" vertical="center"/>
      <protection hidden="1"/>
    </xf>
    <xf numFmtId="0" fontId="12" fillId="0" borderId="89" xfId="0" applyFont="1" applyBorder="1" applyAlignment="1" applyProtection="1">
      <alignment horizontal="center" vertical="center"/>
      <protection hidden="1"/>
    </xf>
    <xf numFmtId="0" fontId="4" fillId="0" borderId="90" xfId="0" applyFont="1" applyBorder="1" applyAlignment="1" applyProtection="1">
      <alignment horizontal="center" vertical="center"/>
      <protection hidden="1"/>
    </xf>
    <xf numFmtId="0" fontId="4" fillId="0" borderId="91" xfId="0" applyFont="1" applyBorder="1" applyAlignment="1" applyProtection="1">
      <alignment horizontal="center" vertical="center"/>
      <protection hidden="1"/>
    </xf>
    <xf numFmtId="0" fontId="4" fillId="0" borderId="92" xfId="0" applyFont="1" applyBorder="1" applyAlignment="1" applyProtection="1">
      <alignment horizontal="center" vertical="center"/>
      <protection hidden="1"/>
    </xf>
    <xf numFmtId="0" fontId="3" fillId="0" borderId="92" xfId="0" applyFont="1" applyBorder="1" applyAlignment="1" applyProtection="1">
      <alignment horizontal="left" vertical="center"/>
      <protection hidden="1"/>
    </xf>
    <xf numFmtId="0" fontId="3" fillId="0" borderId="93" xfId="0" applyFont="1" applyBorder="1" applyAlignment="1" applyProtection="1">
      <alignment horizontal="left" vertical="center"/>
      <protection hidden="1"/>
    </xf>
    <xf numFmtId="0" fontId="3" fillId="0" borderId="91" xfId="0" applyFont="1" applyBorder="1" applyAlignment="1" applyProtection="1">
      <alignment horizontal="left" vertical="center"/>
      <protection hidden="1"/>
    </xf>
    <xf numFmtId="43" fontId="3" fillId="0" borderId="92" xfId="0" applyNumberFormat="1" applyFont="1" applyBorder="1" applyAlignment="1" applyProtection="1">
      <alignment horizontal="center" vertical="center"/>
      <protection hidden="1"/>
    </xf>
    <xf numFmtId="0" fontId="3" fillId="0" borderId="93" xfId="0" applyFont="1" applyBorder="1" applyAlignment="1" applyProtection="1">
      <alignment horizontal="center" vertical="center"/>
      <protection hidden="1"/>
    </xf>
    <xf numFmtId="0" fontId="3" fillId="0" borderId="91" xfId="0" applyFont="1" applyBorder="1" applyAlignment="1" applyProtection="1">
      <alignment horizontal="center" vertical="center"/>
      <protection hidden="1"/>
    </xf>
    <xf numFmtId="165" fontId="3" fillId="0" borderId="92" xfId="0" applyNumberFormat="1" applyFont="1" applyBorder="1" applyAlignment="1" applyProtection="1">
      <alignment horizontal="center" vertical="center"/>
      <protection hidden="1"/>
    </xf>
    <xf numFmtId="165" fontId="3" fillId="0" borderId="93" xfId="0" applyNumberFormat="1" applyFont="1" applyBorder="1" applyAlignment="1" applyProtection="1">
      <alignment horizontal="center" vertical="center"/>
      <protection hidden="1"/>
    </xf>
    <xf numFmtId="165" fontId="3" fillId="0" borderId="94" xfId="0" applyNumberFormat="1" applyFont="1" applyBorder="1" applyAlignment="1" applyProtection="1">
      <alignment horizontal="center" vertical="center"/>
      <protection hidden="1"/>
    </xf>
    <xf numFmtId="0" fontId="4" fillId="0" borderId="67" xfId="0" applyFont="1" applyBorder="1" applyAlignment="1" applyProtection="1">
      <alignment horizontal="center" vertical="center"/>
      <protection hidden="1"/>
    </xf>
    <xf numFmtId="0" fontId="4" fillId="0" borderId="68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left" vertical="center"/>
      <protection hidden="1"/>
    </xf>
    <xf numFmtId="0" fontId="3" fillId="0" borderId="37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43" fontId="3" fillId="5" borderId="38" xfId="1" applyFont="1" applyFill="1" applyBorder="1" applyAlignment="1" applyProtection="1">
      <alignment horizontal="center" vertical="center"/>
      <protection locked="0"/>
    </xf>
    <xf numFmtId="43" fontId="3" fillId="5" borderId="37" xfId="1" applyFont="1" applyFill="1" applyBorder="1" applyAlignment="1" applyProtection="1">
      <alignment horizontal="center" vertical="center"/>
      <protection locked="0"/>
    </xf>
    <xf numFmtId="43" fontId="3" fillId="5" borderId="5" xfId="1" applyFont="1" applyFill="1" applyBorder="1" applyAlignment="1" applyProtection="1">
      <alignment horizontal="center" vertical="center"/>
      <protection locked="0"/>
    </xf>
    <xf numFmtId="0" fontId="3" fillId="0" borderId="69" xfId="0" applyFont="1" applyBorder="1" applyAlignment="1" applyProtection="1">
      <alignment horizontal="center" vertical="center"/>
      <protection hidden="1"/>
    </xf>
    <xf numFmtId="0" fontId="3" fillId="0" borderId="70" xfId="0" applyFont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55" xfId="0" applyFont="1" applyBorder="1" applyAlignment="1" applyProtection="1">
      <alignment horizontal="center" vertical="center" wrapText="1"/>
      <protection hidden="1"/>
    </xf>
    <xf numFmtId="0" fontId="10" fillId="0" borderId="56" xfId="0" applyFont="1" applyBorder="1" applyAlignment="1" applyProtection="1">
      <alignment horizontal="center" vertical="center" wrapText="1"/>
      <protection hidden="1"/>
    </xf>
    <xf numFmtId="0" fontId="10" fillId="0" borderId="57" xfId="0" applyFont="1" applyBorder="1" applyAlignment="1" applyProtection="1">
      <alignment horizontal="center" vertical="center" wrapText="1"/>
      <protection hidden="1"/>
    </xf>
    <xf numFmtId="0" fontId="7" fillId="0" borderId="58" xfId="0" applyFont="1" applyBorder="1" applyAlignment="1" applyProtection="1">
      <alignment horizontal="center" vertical="center"/>
      <protection hidden="1"/>
    </xf>
    <xf numFmtId="0" fontId="7" fillId="0" borderId="59" xfId="0" applyFont="1" applyBorder="1" applyAlignment="1" applyProtection="1">
      <alignment horizontal="center" vertical="center"/>
      <protection hidden="1"/>
    </xf>
    <xf numFmtId="0" fontId="7" fillId="0" borderId="60" xfId="0" applyFont="1" applyBorder="1" applyAlignment="1" applyProtection="1">
      <alignment horizontal="center" vertical="center"/>
      <protection hidden="1"/>
    </xf>
    <xf numFmtId="0" fontId="7" fillId="0" borderId="61" xfId="0" applyFont="1" applyBorder="1" applyAlignment="1" applyProtection="1">
      <alignment horizontal="center" vertical="center"/>
      <protection hidden="1"/>
    </xf>
    <xf numFmtId="0" fontId="7" fillId="0" borderId="53" xfId="0" applyFont="1" applyBorder="1" applyAlignment="1" applyProtection="1">
      <alignment horizontal="center" vertical="center"/>
      <protection hidden="1"/>
    </xf>
    <xf numFmtId="0" fontId="7" fillId="0" borderId="62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7" fillId="0" borderId="63" xfId="0" applyFont="1" applyBorder="1" applyAlignment="1" applyProtection="1">
      <alignment horizontal="center" vertical="center"/>
      <protection hidden="1"/>
    </xf>
    <xf numFmtId="0" fontId="7" fillId="0" borderId="64" xfId="0" applyFont="1" applyBorder="1" applyAlignment="1" applyProtection="1">
      <alignment horizontal="center" vertical="center"/>
      <protection hidden="1"/>
    </xf>
    <xf numFmtId="0" fontId="3" fillId="0" borderId="65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66" xfId="0" applyFont="1" applyBorder="1" applyAlignment="1" applyProtection="1">
      <alignment horizontal="center" vertical="center"/>
      <protection hidden="1"/>
    </xf>
    <xf numFmtId="0" fontId="13" fillId="0" borderId="82" xfId="0" applyFont="1" applyBorder="1" applyAlignment="1" applyProtection="1">
      <alignment horizontal="left" vertical="center"/>
      <protection hidden="1"/>
    </xf>
    <xf numFmtId="0" fontId="13" fillId="0" borderId="83" xfId="0" applyFont="1" applyBorder="1" applyAlignment="1" applyProtection="1">
      <alignment horizontal="left" vertical="center"/>
      <protection hidden="1"/>
    </xf>
    <xf numFmtId="0" fontId="13" fillId="0" borderId="81" xfId="0" applyFont="1" applyBorder="1" applyAlignment="1" applyProtection="1">
      <alignment horizontal="left" vertical="center"/>
      <protection hidden="1"/>
    </xf>
    <xf numFmtId="43" fontId="3" fillId="0" borderId="82" xfId="1" applyFont="1" applyBorder="1" applyAlignment="1" applyProtection="1">
      <alignment horizontal="center" vertical="center"/>
      <protection hidden="1"/>
    </xf>
    <xf numFmtId="43" fontId="3" fillId="0" borderId="83" xfId="1" applyFont="1" applyBorder="1" applyAlignment="1" applyProtection="1">
      <alignment horizontal="center" vertical="center"/>
      <protection hidden="1"/>
    </xf>
    <xf numFmtId="43" fontId="3" fillId="0" borderId="81" xfId="1" applyFont="1" applyBorder="1" applyAlignment="1" applyProtection="1">
      <alignment horizontal="center" vertical="center"/>
      <protection hidden="1"/>
    </xf>
    <xf numFmtId="0" fontId="3" fillId="0" borderId="84" xfId="0" applyFont="1" applyBorder="1" applyAlignment="1" applyProtection="1">
      <alignment horizontal="center" vertical="center"/>
      <protection hidden="1"/>
    </xf>
    <xf numFmtId="0" fontId="13" fillId="0" borderId="73" xfId="0" applyFont="1" applyBorder="1" applyAlignment="1" applyProtection="1">
      <alignment horizontal="center" vertical="center"/>
      <protection hidden="1"/>
    </xf>
    <xf numFmtId="0" fontId="13" fillId="0" borderId="75" xfId="0" applyFont="1" applyBorder="1" applyAlignment="1" applyProtection="1">
      <alignment horizontal="center" vertical="center"/>
      <protection hidden="1"/>
    </xf>
    <xf numFmtId="0" fontId="13" fillId="0" borderId="74" xfId="0" applyFont="1" applyBorder="1" applyAlignment="1" applyProtection="1">
      <alignment horizontal="center" vertical="center"/>
      <protection hidden="1"/>
    </xf>
    <xf numFmtId="0" fontId="4" fillId="0" borderId="80" xfId="0" applyFont="1" applyBorder="1" applyAlignment="1" applyProtection="1">
      <alignment horizontal="center" vertical="center"/>
      <protection hidden="1"/>
    </xf>
    <xf numFmtId="0" fontId="4" fillId="0" borderId="81" xfId="0" applyFont="1" applyBorder="1" applyAlignment="1" applyProtection="1">
      <alignment horizontal="center" vertical="center"/>
      <protection hidden="1"/>
    </xf>
    <xf numFmtId="0" fontId="4" fillId="0" borderId="82" xfId="0" applyFont="1" applyBorder="1" applyAlignment="1" applyProtection="1">
      <alignment horizontal="center" vertical="center"/>
      <protection hidden="1"/>
    </xf>
    <xf numFmtId="0" fontId="3" fillId="0" borderId="82" xfId="0" applyFont="1" applyBorder="1" applyAlignment="1" applyProtection="1">
      <alignment horizontal="left" vertical="center"/>
      <protection hidden="1"/>
    </xf>
    <xf numFmtId="0" fontId="3" fillId="0" borderId="83" xfId="0" applyFont="1" applyBorder="1" applyAlignment="1" applyProtection="1">
      <alignment horizontal="left" vertical="center"/>
      <protection hidden="1"/>
    </xf>
    <xf numFmtId="0" fontId="3" fillId="0" borderId="81" xfId="0" applyFont="1" applyBorder="1" applyAlignment="1" applyProtection="1">
      <alignment horizontal="left" vertical="center"/>
      <protection hidden="1"/>
    </xf>
    <xf numFmtId="165" fontId="3" fillId="0" borderId="82" xfId="0" applyNumberFormat="1" applyFont="1" applyBorder="1" applyAlignment="1" applyProtection="1">
      <alignment horizontal="center" vertical="center"/>
      <protection hidden="1"/>
    </xf>
    <xf numFmtId="165" fontId="3" fillId="0" borderId="83" xfId="0" applyNumberFormat="1" applyFont="1" applyBorder="1" applyAlignment="1" applyProtection="1">
      <alignment horizontal="center" vertical="center"/>
      <protection hidden="1"/>
    </xf>
    <xf numFmtId="165" fontId="3" fillId="0" borderId="84" xfId="0" applyNumberFormat="1" applyFont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Feuil2!A1"/><Relationship Id="rId2" Type="http://schemas.openxmlformats.org/officeDocument/2006/relationships/hyperlink" Target="#'Feuil2 (3)'!A1"/><Relationship Id="rId1" Type="http://schemas.openxmlformats.org/officeDocument/2006/relationships/hyperlink" Target="#'Feuil2 (2)'!A1"/><Relationship Id="rId4" Type="http://schemas.openxmlformats.org/officeDocument/2006/relationships/hyperlink" Target="#Regularisat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Feuil1!A1"/><Relationship Id="rId1" Type="http://schemas.openxmlformats.org/officeDocument/2006/relationships/hyperlink" Target="#Feuil1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704849</xdr:colOff>
      <xdr:row>0</xdr:row>
      <xdr:rowOff>66675</xdr:rowOff>
    </xdr:from>
    <xdr:to>
      <xdr:col>5</xdr:col>
      <xdr:colOff>733424</xdr:colOff>
      <xdr:row>5</xdr:row>
      <xdr:rowOff>28575</xdr:rowOff>
    </xdr:to>
    <xdr:sp macro="" textlink="">
      <xdr:nvSpPr>
        <xdr:cNvPr id="2" name="Rectangle 1"/>
        <xdr:cNvSpPr/>
      </xdr:nvSpPr>
      <xdr:spPr>
        <a:xfrm>
          <a:off x="704849" y="66675"/>
          <a:ext cx="3838575" cy="914400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20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Définition et catégories de stocks</a:t>
          </a:r>
          <a:endParaRPr lang="fr-FR" sz="20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6</xdr:col>
      <xdr:colOff>171450</xdr:colOff>
      <xdr:row>0</xdr:row>
      <xdr:rowOff>180975</xdr:rowOff>
    </xdr:from>
    <xdr:to>
      <xdr:col>7</xdr:col>
      <xdr:colOff>129450</xdr:colOff>
      <xdr:row>4</xdr:row>
      <xdr:rowOff>138975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4743450" y="180975"/>
          <a:ext cx="720000" cy="720000"/>
        </a:xfrm>
        <a:prstGeom prst="ellipse">
          <a:avLst/>
        </a:prstGeom>
        <a:ln>
          <a:solidFill>
            <a:schemeClr val="bg2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6</xdr:col>
      <xdr:colOff>171450</xdr:colOff>
      <xdr:row>6</xdr:row>
      <xdr:rowOff>66675</xdr:rowOff>
    </xdr:from>
    <xdr:to>
      <xdr:col>7</xdr:col>
      <xdr:colOff>129450</xdr:colOff>
      <xdr:row>10</xdr:row>
      <xdr:rowOff>24675</xdr:rowOff>
    </xdr:to>
    <xdr:sp macro="" textlink="">
      <xdr:nvSpPr>
        <xdr:cNvPr id="4" name="Ellipse 3">
          <a:hlinkClick xmlns:r="http://schemas.openxmlformats.org/officeDocument/2006/relationships" r:id="rId2"/>
        </xdr:cNvPr>
        <xdr:cNvSpPr/>
      </xdr:nvSpPr>
      <xdr:spPr>
        <a:xfrm>
          <a:off x="4743450" y="1209675"/>
          <a:ext cx="720000" cy="720000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0</xdr:col>
      <xdr:colOff>590551</xdr:colOff>
      <xdr:row>5</xdr:row>
      <xdr:rowOff>133350</xdr:rowOff>
    </xdr:from>
    <xdr:to>
      <xdr:col>6</xdr:col>
      <xdr:colOff>95250</xdr:colOff>
      <xdr:row>11</xdr:row>
      <xdr:rowOff>0</xdr:rowOff>
    </xdr:to>
    <xdr:sp macro="" textlink="">
      <xdr:nvSpPr>
        <xdr:cNvPr id="7" name="Rectangle à coins arrondis 6"/>
        <xdr:cNvSpPr/>
      </xdr:nvSpPr>
      <xdr:spPr>
        <a:xfrm>
          <a:off x="590551" y="1085850"/>
          <a:ext cx="4076699" cy="100965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l’inventaire extracomptable</a:t>
          </a:r>
        </a:p>
        <a:p>
          <a:pPr algn="ctr"/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l’annulation du stock de début de période</a:t>
          </a:r>
        </a:p>
        <a:p>
          <a:pPr algn="ctr"/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la constatation du stock de fin de période</a:t>
          </a:r>
          <a:endParaRPr lang="fr-FR" sz="14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47625</xdr:colOff>
      <xdr:row>11</xdr:row>
      <xdr:rowOff>104776</xdr:rowOff>
    </xdr:from>
    <xdr:to>
      <xdr:col>6</xdr:col>
      <xdr:colOff>647700</xdr:colOff>
      <xdr:row>14</xdr:row>
      <xdr:rowOff>85726</xdr:rowOff>
    </xdr:to>
    <xdr:sp macro="" textlink="">
      <xdr:nvSpPr>
        <xdr:cNvPr id="6" name="Rectangle 5"/>
        <xdr:cNvSpPr/>
      </xdr:nvSpPr>
      <xdr:spPr>
        <a:xfrm>
          <a:off x="47625" y="2200276"/>
          <a:ext cx="5172075" cy="552450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Comptabilisation de la variation des stocks à la clôture de l’exercice</a:t>
          </a:r>
          <a:endParaRPr lang="fr-FR" sz="14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6</xdr:col>
      <xdr:colOff>704850</xdr:colOff>
      <xdr:row>11</xdr:row>
      <xdr:rowOff>47625</xdr:rowOff>
    </xdr:from>
    <xdr:to>
      <xdr:col>7</xdr:col>
      <xdr:colOff>662850</xdr:colOff>
      <xdr:row>15</xdr:row>
      <xdr:rowOff>5625</xdr:rowOff>
    </xdr:to>
    <xdr:sp macro="" textlink="">
      <xdr:nvSpPr>
        <xdr:cNvPr id="8" name="Ellipse 7">
          <a:hlinkClick xmlns:r="http://schemas.openxmlformats.org/officeDocument/2006/relationships" r:id="rId3"/>
        </xdr:cNvPr>
        <xdr:cNvSpPr/>
      </xdr:nvSpPr>
      <xdr:spPr>
        <a:xfrm>
          <a:off x="5276850" y="2143125"/>
          <a:ext cx="720000" cy="720000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9</xdr:col>
      <xdr:colOff>504825</xdr:colOff>
      <xdr:row>7</xdr:row>
      <xdr:rowOff>66675</xdr:rowOff>
    </xdr:from>
    <xdr:to>
      <xdr:col>12</xdr:col>
      <xdr:colOff>190501</xdr:colOff>
      <xdr:row>9</xdr:row>
      <xdr:rowOff>38100</xdr:rowOff>
    </xdr:to>
    <xdr:sp macro="" textlink="">
      <xdr:nvSpPr>
        <xdr:cNvPr id="16" name="Organigramme : Terminateur 15"/>
        <xdr:cNvSpPr/>
      </xdr:nvSpPr>
      <xdr:spPr>
        <a:xfrm>
          <a:off x="7362825" y="1400175"/>
          <a:ext cx="1971676" cy="352425"/>
        </a:xfrm>
        <a:prstGeom prst="flowChartTerminator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rgbClr val="002060"/>
              </a:solidFill>
              <a:latin typeface="+mn-lt"/>
              <a:ea typeface="+mn-ea"/>
              <a:cs typeface="+mn-cs"/>
            </a:rPr>
            <a:t>Saisie</a:t>
          </a:r>
          <a:endParaRPr lang="fr-FR" sz="1400">
            <a:solidFill>
              <a:srgbClr val="002060"/>
            </a:solidFill>
          </a:endParaRPr>
        </a:p>
        <a:p>
          <a:pPr algn="ctr"/>
          <a:endParaRPr lang="fr-FR" sz="1100"/>
        </a:p>
      </xdr:txBody>
    </xdr:sp>
    <xdr:clientData/>
  </xdr:twoCellAnchor>
  <xdr:twoCellAnchor>
    <xdr:from>
      <xdr:col>7</xdr:col>
      <xdr:colOff>142874</xdr:colOff>
      <xdr:row>0</xdr:row>
      <xdr:rowOff>66675</xdr:rowOff>
    </xdr:from>
    <xdr:to>
      <xdr:col>13</xdr:col>
      <xdr:colOff>581025</xdr:colOff>
      <xdr:row>5</xdr:row>
      <xdr:rowOff>85725</xdr:rowOff>
    </xdr:to>
    <xdr:sp macro="" textlink="">
      <xdr:nvSpPr>
        <xdr:cNvPr id="18" name="Organigramme : Données 17"/>
        <xdr:cNvSpPr/>
      </xdr:nvSpPr>
      <xdr:spPr>
        <a:xfrm>
          <a:off x="5476874" y="66675"/>
          <a:ext cx="5010151" cy="971550"/>
        </a:xfrm>
        <a:prstGeom prst="flowChartInputOutpu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400" b="1">
              <a:solidFill>
                <a:schemeClr val="accent6">
                  <a:lumMod val="50000"/>
                </a:schemeClr>
              </a:solidFill>
              <a:latin typeface="Microsoft Sans Serif" pitchFamily="34" charset="0"/>
              <a:ea typeface="+mn-ea"/>
              <a:cs typeface="Microsoft Sans Serif" pitchFamily="34" charset="0"/>
            </a:rPr>
            <a:t>صلوا على البدر المنير والسراج الوهاج </a:t>
          </a:r>
          <a:endParaRPr lang="fr-FR" sz="1400" b="1">
            <a:solidFill>
              <a:schemeClr val="accent6">
                <a:lumMod val="50000"/>
              </a:schemeClr>
            </a:solidFill>
            <a:latin typeface="Microsoft Sans Serif" pitchFamily="34" charset="0"/>
            <a:ea typeface="+mn-ea"/>
            <a:cs typeface="Microsoft Sans Serif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400" b="1">
              <a:solidFill>
                <a:schemeClr val="accent6">
                  <a:lumMod val="50000"/>
                </a:schemeClr>
              </a:solidFill>
              <a:latin typeface="Microsoft Sans Serif" pitchFamily="34" charset="0"/>
              <a:ea typeface="+mn-ea"/>
              <a:cs typeface="Microsoft Sans Serif" pitchFamily="34" charset="0"/>
            </a:rPr>
            <a:t>علق قلبك بصلاة على نبينا محمد وأل محمد</a:t>
          </a:r>
          <a:endParaRPr lang="fr-FR" sz="1400" b="1">
            <a:solidFill>
              <a:schemeClr val="accent6">
                <a:lumMod val="50000"/>
              </a:schemeClr>
            </a:solidFill>
            <a:latin typeface="Microsoft Sans Serif" pitchFamily="34" charset="0"/>
            <a:ea typeface="+mn-ea"/>
            <a:cs typeface="Microsoft Sans Serif" pitchFamily="34" charset="0"/>
          </a:endParaRPr>
        </a:p>
        <a:p>
          <a:pPr algn="ctr"/>
          <a:endParaRPr lang="fr-FR" sz="1100"/>
        </a:p>
      </xdr:txBody>
    </xdr:sp>
    <xdr:clientData/>
  </xdr:twoCellAnchor>
  <xdr:twoCellAnchor>
    <xdr:from>
      <xdr:col>8</xdr:col>
      <xdr:colOff>104775</xdr:colOff>
      <xdr:row>9</xdr:row>
      <xdr:rowOff>114301</xdr:rowOff>
    </xdr:from>
    <xdr:to>
      <xdr:col>13</xdr:col>
      <xdr:colOff>742950</xdr:colOff>
      <xdr:row>19</xdr:row>
      <xdr:rowOff>85725</xdr:rowOff>
    </xdr:to>
    <xdr:sp macro="" textlink="">
      <xdr:nvSpPr>
        <xdr:cNvPr id="11" name="Organigramme : Décision 10"/>
        <xdr:cNvSpPr/>
      </xdr:nvSpPr>
      <xdr:spPr>
        <a:xfrm>
          <a:off x="6200775" y="1828801"/>
          <a:ext cx="4448175" cy="1876424"/>
        </a:xfrm>
        <a:prstGeom prst="flowChartDecision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>
          <a:scene3d>
            <a:camera prst="isometricOffAxis2Left"/>
            <a:lightRig rig="threePt" dir="t"/>
          </a:scene3d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1100" b="1" i="1">
              <a:solidFill>
                <a:schemeClr val="tx1"/>
              </a:solidFill>
              <a:latin typeface="+mn-lt"/>
              <a:ea typeface="+mn-ea"/>
              <a:cs typeface="+mn-cs"/>
            </a:rPr>
            <a:t>نريد مجتمعا واعيا متثبتا لا يقبل أن يضحك عليه بكلمات وعبارات مبتذلة دون وعي 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581025</xdr:colOff>
      <xdr:row>15</xdr:row>
      <xdr:rowOff>180975</xdr:rowOff>
    </xdr:from>
    <xdr:to>
      <xdr:col>5</xdr:col>
      <xdr:colOff>485775</xdr:colOff>
      <xdr:row>19</xdr:row>
      <xdr:rowOff>38100</xdr:rowOff>
    </xdr:to>
    <xdr:sp macro="" textlink="">
      <xdr:nvSpPr>
        <xdr:cNvPr id="12" name="Rectangle 11"/>
        <xdr:cNvSpPr/>
      </xdr:nvSpPr>
      <xdr:spPr>
        <a:xfrm>
          <a:off x="1343025" y="3038475"/>
          <a:ext cx="2952750" cy="61912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600" b="1">
              <a:latin typeface="Andalus" pitchFamily="18" charset="-78"/>
              <a:cs typeface="Andalus" pitchFamily="18" charset="-78"/>
            </a:rPr>
            <a:t>Régularisation des décalages</a:t>
          </a:r>
        </a:p>
      </xdr:txBody>
    </xdr:sp>
    <xdr:clientData/>
  </xdr:twoCellAnchor>
  <xdr:twoCellAnchor>
    <xdr:from>
      <xdr:col>5</xdr:col>
      <xdr:colOff>561975</xdr:colOff>
      <xdr:row>15</xdr:row>
      <xdr:rowOff>142875</xdr:rowOff>
    </xdr:from>
    <xdr:to>
      <xdr:col>6</xdr:col>
      <xdr:colOff>519975</xdr:colOff>
      <xdr:row>19</xdr:row>
      <xdr:rowOff>100875</xdr:rowOff>
    </xdr:to>
    <xdr:sp macro="" textlink="">
      <xdr:nvSpPr>
        <xdr:cNvPr id="13" name="Ellipse 12">
          <a:hlinkClick xmlns:r="http://schemas.openxmlformats.org/officeDocument/2006/relationships" r:id="rId4"/>
        </xdr:cNvPr>
        <xdr:cNvSpPr/>
      </xdr:nvSpPr>
      <xdr:spPr>
        <a:xfrm>
          <a:off x="4371975" y="3000375"/>
          <a:ext cx="720000" cy="720000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5</xdr:col>
      <xdr:colOff>142875</xdr:colOff>
      <xdr:row>20</xdr:row>
      <xdr:rowOff>104775</xdr:rowOff>
    </xdr:from>
    <xdr:to>
      <xdr:col>10</xdr:col>
      <xdr:colOff>485775</xdr:colOff>
      <xdr:row>27</xdr:row>
      <xdr:rowOff>123825</xdr:rowOff>
    </xdr:to>
    <xdr:sp macro="" textlink="">
      <xdr:nvSpPr>
        <xdr:cNvPr id="14" name="Organigramme : Alternative 13"/>
        <xdr:cNvSpPr/>
      </xdr:nvSpPr>
      <xdr:spPr>
        <a:xfrm>
          <a:off x="3952875" y="3914775"/>
          <a:ext cx="4152900" cy="1352550"/>
        </a:xfrm>
        <a:prstGeom prst="flowChartAlternateProcess">
          <a:avLst/>
        </a:prstGeom>
        <a:scene3d>
          <a:camera prst="isometricTopUp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5"/>
        </a:lnRef>
        <a:fillRef idx="1002">
          <a:schemeClr val="lt1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lang="fr-FR" sz="1800">
              <a:solidFill>
                <a:schemeClr val="tx1"/>
              </a:solidFill>
              <a:latin typeface="Andalus" pitchFamily="18" charset="-78"/>
              <a:cs typeface="Andalus" pitchFamily="18" charset="-78"/>
            </a:rPr>
            <a:t>daoud</a:t>
          </a:r>
        </a:p>
        <a:p>
          <a:pPr algn="ctr"/>
          <a:r>
            <a:rPr lang="fr-FR" sz="1800">
              <a:solidFill>
                <a:schemeClr val="tx1"/>
              </a:solidFill>
              <a:latin typeface="Andalus" pitchFamily="18" charset="-78"/>
              <a:cs typeface="Andalus" pitchFamily="18" charset="-78"/>
            </a:rPr>
            <a:t>  mois38200@gmail,com </a:t>
          </a:r>
        </a:p>
        <a:p>
          <a:pPr algn="ctr"/>
          <a:r>
            <a:rPr lang="fr-FR" sz="1800">
              <a:solidFill>
                <a:schemeClr val="tx1"/>
              </a:solidFill>
              <a:latin typeface="Andalus" pitchFamily="18" charset="-78"/>
              <a:cs typeface="Andalus" pitchFamily="18" charset="-78"/>
            </a:rPr>
            <a:t>Comptabilisation des opérations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9525</xdr:rowOff>
    </xdr:from>
    <xdr:to>
      <xdr:col>21</xdr:col>
      <xdr:colOff>219075</xdr:colOff>
      <xdr:row>31</xdr:row>
      <xdr:rowOff>47626</xdr:rowOff>
    </xdr:to>
    <xdr:sp macro="" textlink="">
      <xdr:nvSpPr>
        <xdr:cNvPr id="2" name="Rectangle 1"/>
        <xdr:cNvSpPr/>
      </xdr:nvSpPr>
      <xdr:spPr>
        <a:xfrm>
          <a:off x="47625" y="1533525"/>
          <a:ext cx="8172450" cy="4419601"/>
        </a:xfrm>
        <a:prstGeom prst="rect">
          <a:avLst/>
        </a:prstGeom>
        <a:solidFill>
          <a:schemeClr val="tx1">
            <a:alpha val="23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1. Définition et catégories de stocks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1. Définition.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Les stocks sont des actifs courants dont la consommation procure des avantages économiques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à l’entité. Leur coût représente parfois une part significative du bilan. Il est donc nécessaire de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les traduire correctement dans les états financiers en raison de leur impact,qui peut être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significatif, sur la situation financière et la mesure des résultats d’une entité à la fin d'un exercice.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Les stocks correspondent à :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1) des actifs détenus pour être vendus dans le cours normal de l’activité,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2) actifs en cours de production pour une telle vente ;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3) des matières premières ou fournitures devant être consommées dans le processus de production ou de prestation de services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Les stocks englobent les biens acquis et détenus pour la revente, y compris par exemple les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marchandises achetées par un détaillant et détenues pour la revente, ou les terrains ou autres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biens immobiliers détenus pour la revente. Ils englobent également les produits finis ou les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travaux en cours produits par l’entité ainsi que les matières premières et fournitures en attente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d’utilisation dans le processus de production.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Dans le cas d’un prestataire de services, les stocks incluent le coût du service pour lequel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l’entité n’a pas encore comptabilisé les produits correspondants.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Le classement d’un actif en stocks (actifs courants) ou en immobilisations (actifs non courants)</a:t>
          </a:r>
        </a:p>
        <a:p>
          <a:r>
            <a:rPr lang="fr-FR" sz="11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s’effectue non pas sur la base de la nature de l’actif, mais en fonction de sa destination ou de son usage dans le cadre de l’activité de l’entité.</a:t>
          </a:r>
          <a:endParaRPr lang="fr-FR" sz="11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23</xdr:col>
      <xdr:colOff>200026</xdr:colOff>
      <xdr:row>8</xdr:row>
      <xdr:rowOff>57151</xdr:rowOff>
    </xdr:from>
    <xdr:to>
      <xdr:col>40</xdr:col>
      <xdr:colOff>123826</xdr:colOff>
      <xdr:row>33</xdr:row>
      <xdr:rowOff>85725</xdr:rowOff>
    </xdr:to>
    <xdr:sp macro="" textlink="">
      <xdr:nvSpPr>
        <xdr:cNvPr id="3" name="Rectangle 2"/>
        <xdr:cNvSpPr/>
      </xdr:nvSpPr>
      <xdr:spPr>
        <a:xfrm>
          <a:off x="8963026" y="1581151"/>
          <a:ext cx="6400800" cy="4791074"/>
        </a:xfrm>
        <a:prstGeom prst="rect">
          <a:avLst/>
        </a:prstGeom>
        <a:solidFill>
          <a:schemeClr val="bg2">
            <a:lumMod val="90000"/>
            <a:alpha val="1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Les stocks comprennent :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marchandises que l'entreprise achète pour les revendre en l'état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matières premières et fournituresqui correspondent à des éléments et substances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destinés à entrer dans la composition des produits traités ou fabriqués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autres approvisionnements constitués par les matières et fournitures consommables au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premier usage relatifs à des éléments et substances qui n’entrent pas dans la composition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des produits fabriqués et qui concourent aufonctionnement et/ou à l’exploitation d’une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activité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en-cours à travers un processus de production de biens sous forme de produits, de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travaux, d’études ou de prestations de services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produits intermédiaires qui ont atteint un stade d'achèvement mais destinés à entrer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dans une nouvelle phase de transformation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produits finis qui ont atteint le stade final du processus de production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produits résiduels constitués par les déchets et rebuts de fabrication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pièces détachées ainsi que celles récupérées des installations et des matériels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démontés à la suite de la mise hors service de certaines immobilisations, pour être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réutilisées dans de nouvelles installations ou équipements ou pour être destinées à la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vente ;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 les stocks qui sont contrôlés par l’entreprise mais qui ne sont pas détenus physiquement</a:t>
          </a:r>
        </a:p>
        <a:p>
          <a:r>
            <a:rPr lang="fr-FR" sz="12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(en voie d'acheminement ou qui ont été mis en dépôt ou en consignation) à la clôture del’exercice.</a:t>
          </a:r>
          <a:endParaRPr lang="fr-FR" sz="1200" b="1">
            <a:solidFill>
              <a:schemeClr val="accent6">
                <a:lumMod val="50000"/>
              </a:schemeClr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21</xdr:col>
      <xdr:colOff>180975</xdr:colOff>
      <xdr:row>4</xdr:row>
      <xdr:rowOff>28575</xdr:rowOff>
    </xdr:from>
    <xdr:to>
      <xdr:col>23</xdr:col>
      <xdr:colOff>210975</xdr:colOff>
      <xdr:row>7</xdr:row>
      <xdr:rowOff>177075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8181975" y="790575"/>
          <a:ext cx="792000" cy="720000"/>
        </a:xfrm>
        <a:prstGeom prst="ellips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19049</xdr:colOff>
      <xdr:row>1</xdr:row>
      <xdr:rowOff>0</xdr:rowOff>
    </xdr:from>
    <xdr:to>
      <xdr:col>10</xdr:col>
      <xdr:colOff>66675</xdr:colOff>
      <xdr:row>6</xdr:row>
      <xdr:rowOff>171450</xdr:rowOff>
    </xdr:to>
    <xdr:sp macro="" textlink="">
      <xdr:nvSpPr>
        <xdr:cNvPr id="5" name="Rectangle 4"/>
        <xdr:cNvSpPr/>
      </xdr:nvSpPr>
      <xdr:spPr>
        <a:xfrm>
          <a:off x="19049" y="190500"/>
          <a:ext cx="3857626" cy="1123950"/>
        </a:xfrm>
        <a:prstGeom prst="rect">
          <a:avLst/>
        </a:prstGeom>
        <a:solidFill>
          <a:srgbClr val="92D050">
            <a:alpha val="46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Consommations de la période </a:t>
          </a:r>
          <a:r>
            <a:rPr lang="fr-FR" sz="16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=</a:t>
          </a:r>
          <a:r>
            <a:rPr lang="fr-FR" sz="14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 </a:t>
          </a:r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Stock initial</a:t>
          </a:r>
        </a:p>
        <a:p>
          <a:r>
            <a:rPr lang="fr-FR" sz="18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+</a:t>
          </a:r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 Achats au cours de la période</a:t>
          </a:r>
        </a:p>
        <a:p>
          <a:r>
            <a:rPr lang="fr-FR" sz="16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-</a:t>
          </a:r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 Stock de fin de période (inventaire physique)</a:t>
          </a:r>
          <a:endParaRPr lang="fr-FR" sz="14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10</xdr:col>
      <xdr:colOff>323850</xdr:colOff>
      <xdr:row>0</xdr:row>
      <xdr:rowOff>152399</xdr:rowOff>
    </xdr:from>
    <xdr:to>
      <xdr:col>20</xdr:col>
      <xdr:colOff>247650</xdr:colOff>
      <xdr:row>6</xdr:row>
      <xdr:rowOff>142874</xdr:rowOff>
    </xdr:to>
    <xdr:sp macro="" textlink="">
      <xdr:nvSpPr>
        <xdr:cNvPr id="6" name="Rectangle 5"/>
        <xdr:cNvSpPr/>
      </xdr:nvSpPr>
      <xdr:spPr>
        <a:xfrm>
          <a:off x="4133850" y="152399"/>
          <a:ext cx="3733800" cy="1133475"/>
        </a:xfrm>
        <a:prstGeom prst="rect">
          <a:avLst/>
        </a:prstGeom>
        <a:solidFill>
          <a:srgbClr val="92D050">
            <a:alpha val="46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2000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Coût d'acquisition = Prix d'achat + frais accessoires d’achat</a:t>
          </a:r>
          <a:endParaRPr lang="fr-FR" sz="28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23</xdr:col>
      <xdr:colOff>295275</xdr:colOff>
      <xdr:row>0</xdr:row>
      <xdr:rowOff>180975</xdr:rowOff>
    </xdr:from>
    <xdr:to>
      <xdr:col>38</xdr:col>
      <xdr:colOff>276225</xdr:colOff>
      <xdr:row>6</xdr:row>
      <xdr:rowOff>28575</xdr:rowOff>
    </xdr:to>
    <xdr:sp macro="" textlink="">
      <xdr:nvSpPr>
        <xdr:cNvPr id="7" name="Rectangle 6"/>
        <xdr:cNvSpPr/>
      </xdr:nvSpPr>
      <xdr:spPr>
        <a:xfrm>
          <a:off x="9058275" y="180975"/>
          <a:ext cx="5695950" cy="990600"/>
        </a:xfrm>
        <a:prstGeom prst="rect">
          <a:avLst/>
        </a:prstGeom>
        <a:solidFill>
          <a:srgbClr val="92D050">
            <a:alpha val="46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Consommation = Stock initial + Achats – Stock final</a:t>
          </a:r>
        </a:p>
        <a:p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= Achats + (Stock initial – Stock final)</a:t>
          </a:r>
        </a:p>
        <a:p>
          <a:r>
            <a:rPr lang="fr-FR" sz="1400" b="1" baseline="0" smtClean="0">
              <a:solidFill>
                <a:schemeClr val="tx1"/>
              </a:solidFill>
              <a:latin typeface="Andalus" pitchFamily="18" charset="-78"/>
              <a:ea typeface="+mn-ea"/>
              <a:cs typeface="Andalus" pitchFamily="18" charset="-78"/>
            </a:rPr>
            <a:t>La différence (stock initial – stock final) représente la variation des stocks.</a:t>
          </a:r>
          <a:endParaRPr lang="fr-FR" sz="11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266699</xdr:colOff>
      <xdr:row>0</xdr:row>
      <xdr:rowOff>57150</xdr:rowOff>
    </xdr:from>
    <xdr:to>
      <xdr:col>13</xdr:col>
      <xdr:colOff>152400</xdr:colOff>
      <xdr:row>6</xdr:row>
      <xdr:rowOff>0</xdr:rowOff>
    </xdr:to>
    <xdr:sp macro="" textlink="">
      <xdr:nvSpPr>
        <xdr:cNvPr id="2" name="Rectangle à coins arrondis 1"/>
        <xdr:cNvSpPr/>
      </xdr:nvSpPr>
      <xdr:spPr>
        <a:xfrm>
          <a:off x="647699" y="57150"/>
          <a:ext cx="4457701" cy="108585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14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l’inventaire extracomptable</a:t>
          </a:r>
        </a:p>
        <a:p>
          <a:pPr algn="ctr"/>
          <a:r>
            <a:rPr lang="fr-FR" sz="14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l’annulation du stock de début de période</a:t>
          </a:r>
        </a:p>
        <a:p>
          <a:pPr algn="ctr"/>
          <a:r>
            <a:rPr lang="fr-FR" sz="14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la constatation du stock de fin de période</a:t>
          </a:r>
          <a:endParaRPr lang="fr-FR" sz="1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</xdr:col>
      <xdr:colOff>95250</xdr:colOff>
      <xdr:row>55</xdr:row>
      <xdr:rowOff>161925</xdr:rowOff>
    </xdr:from>
    <xdr:to>
      <xdr:col>16</xdr:col>
      <xdr:colOff>38100</xdr:colOff>
      <xdr:row>61</xdr:row>
      <xdr:rowOff>152401</xdr:rowOff>
    </xdr:to>
    <xdr:sp macro="" textlink="">
      <xdr:nvSpPr>
        <xdr:cNvPr id="3" name="Rectangle à coins arrondis 2"/>
        <xdr:cNvSpPr/>
      </xdr:nvSpPr>
      <xdr:spPr>
        <a:xfrm>
          <a:off x="476250" y="11058525"/>
          <a:ext cx="5657850" cy="1133476"/>
        </a:xfrm>
        <a:prstGeom prst="roundRect">
          <a:avLst/>
        </a:prstGeom>
        <a:solidFill>
          <a:schemeClr val="accent1">
            <a:alpha val="16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Par contre, les écarts suivants sont considérés comme anormaux et injustifiés.</a:t>
          </a:r>
        </a:p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- Ecart négatif pour 60 KDA (Stocks physique &lt;stocks comptable) ;</a:t>
          </a:r>
        </a:p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- Ecart positif pour 70 KDA (Stock physique &gt; stock comptable).</a:t>
          </a:r>
          <a:endParaRPr lang="fr-FR" sz="1100" b="1">
            <a:solidFill>
              <a:schemeClr val="accent6">
                <a:lumMod val="50000"/>
              </a:schemeClr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</xdr:col>
      <xdr:colOff>95250</xdr:colOff>
      <xdr:row>47</xdr:row>
      <xdr:rowOff>104775</xdr:rowOff>
    </xdr:from>
    <xdr:to>
      <xdr:col>16</xdr:col>
      <xdr:colOff>133350</xdr:colOff>
      <xdr:row>53</xdr:row>
      <xdr:rowOff>180975</xdr:rowOff>
    </xdr:to>
    <xdr:sp macro="" textlink="">
      <xdr:nvSpPr>
        <xdr:cNvPr id="4" name="Rectangle à coins arrondis 3"/>
        <xdr:cNvSpPr/>
      </xdr:nvSpPr>
      <xdr:spPr>
        <a:xfrm>
          <a:off x="476250" y="9477375"/>
          <a:ext cx="5753100" cy="1219200"/>
        </a:xfrm>
        <a:prstGeom prst="roundRect">
          <a:avLst/>
        </a:prstGeom>
        <a:solidFill>
          <a:schemeClr val="accent1">
            <a:alpha val="16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Une entité a analysé ses écarts de stocks de marchandises de fin d’année et considère que les</a:t>
          </a:r>
        </a:p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écarts entre l’inventaire comptable et l’inventaire physique sont justifiés en partie :</a:t>
          </a:r>
        </a:p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- Comptage physique erroné pour 40 KDA (Stocks physique &lt;stocks comptable) ;</a:t>
          </a:r>
        </a:p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- Omission d’enregistrement de certaines pièces comptables d’achats pour 200 KDA (Stock</a:t>
          </a:r>
        </a:p>
        <a:p>
          <a:r>
            <a:rPr lang="fr-FR" sz="1100" b="1" baseline="0" smtClean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physique &gt; stock comptable</a:t>
          </a:r>
          <a:endParaRPr lang="fr-FR" sz="1100" b="1">
            <a:solidFill>
              <a:schemeClr val="accent6">
                <a:lumMod val="50000"/>
              </a:schemeClr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17</xdr:col>
      <xdr:colOff>371475</xdr:colOff>
      <xdr:row>0</xdr:row>
      <xdr:rowOff>38100</xdr:rowOff>
    </xdr:from>
    <xdr:to>
      <xdr:col>20</xdr:col>
      <xdr:colOff>20475</xdr:colOff>
      <xdr:row>3</xdr:row>
      <xdr:rowOff>186600</xdr:rowOff>
    </xdr:to>
    <xdr:sp macro="" textlink="">
      <xdr:nvSpPr>
        <xdr:cNvPr id="5" name="Ellipse 4">
          <a:hlinkClick xmlns:r="http://schemas.openxmlformats.org/officeDocument/2006/relationships" r:id="rId1"/>
        </xdr:cNvPr>
        <xdr:cNvSpPr/>
      </xdr:nvSpPr>
      <xdr:spPr>
        <a:xfrm>
          <a:off x="6848475" y="38100"/>
          <a:ext cx="792000" cy="720000"/>
        </a:xfrm>
        <a:prstGeom prst="ellips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</xdr:colOff>
      <xdr:row>6</xdr:row>
      <xdr:rowOff>0</xdr:rowOff>
    </xdr:from>
    <xdr:to>
      <xdr:col>13</xdr:col>
      <xdr:colOff>314325</xdr:colOff>
      <xdr:row>9</xdr:row>
      <xdr:rowOff>180975</xdr:rowOff>
    </xdr:to>
    <xdr:sp macro="" textlink="">
      <xdr:nvSpPr>
        <xdr:cNvPr id="2" name="Rectangle 1"/>
        <xdr:cNvSpPr/>
      </xdr:nvSpPr>
      <xdr:spPr>
        <a:xfrm>
          <a:off x="1095374" y="1143000"/>
          <a:ext cx="4171951" cy="75247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fr-FR" sz="1200" b="1" cap="none" spc="0" baseline="0" smtClean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  <a:latin typeface="Andalus" pitchFamily="18" charset="-78"/>
              <a:ea typeface="+mn-ea"/>
              <a:cs typeface="Andalus" pitchFamily="18" charset="-78"/>
            </a:rPr>
            <a:t>Cas des achats de marchandises vendues</a:t>
          </a:r>
        </a:p>
        <a:p>
          <a:pPr algn="ctr"/>
          <a:r>
            <a:rPr lang="fr-FR" sz="1400" b="1" cap="none" spc="0" baseline="0" smtClean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  <a:latin typeface="Andalus" pitchFamily="18" charset="-78"/>
              <a:ea typeface="+mn-ea"/>
              <a:cs typeface="Andalus" pitchFamily="18" charset="-78"/>
            </a:rPr>
            <a:t>C = Stock initial (SI) + Achats(A) – Stock final (SF)</a:t>
          </a:r>
          <a:endParaRPr lang="fr-FR" sz="16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3</xdr:col>
      <xdr:colOff>47625</xdr:colOff>
      <xdr:row>27</xdr:row>
      <xdr:rowOff>19050</xdr:rowOff>
    </xdr:from>
    <xdr:to>
      <xdr:col>14</xdr:col>
      <xdr:colOff>28576</xdr:colOff>
      <xdr:row>33</xdr:row>
      <xdr:rowOff>38100</xdr:rowOff>
    </xdr:to>
    <xdr:sp macro="" textlink="">
      <xdr:nvSpPr>
        <xdr:cNvPr id="3" name="Rectangle 2"/>
        <xdr:cNvSpPr/>
      </xdr:nvSpPr>
      <xdr:spPr>
        <a:xfrm>
          <a:off x="1190625" y="6029325"/>
          <a:ext cx="4171951" cy="11620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14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Cas des achats de matières et fournitures consommées</a:t>
          </a:r>
        </a:p>
        <a:p>
          <a:pPr algn="ctr"/>
          <a:r>
            <a:rPr lang="fr-FR" sz="16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C = Achats + variation des stocks</a:t>
          </a:r>
        </a:p>
        <a:p>
          <a:pPr algn="ctr"/>
          <a:r>
            <a:rPr lang="fr-FR" sz="16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= Achats + (stock initial – stock final)</a:t>
          </a:r>
          <a:endParaRPr lang="fr-FR" sz="2000" b="1" cap="all" spc="0" baseline="0" smtClean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  <a:latin typeface="Andalus" pitchFamily="18" charset="-78"/>
            <a:ea typeface="+mn-ea"/>
            <a:cs typeface="Andalus" pitchFamily="18" charset="-78"/>
          </a:endParaRPr>
        </a:p>
        <a:p>
          <a:pPr algn="ctr"/>
          <a:endParaRPr lang="fr-FR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</xdr:col>
      <xdr:colOff>9525</xdr:colOff>
      <xdr:row>0</xdr:row>
      <xdr:rowOff>114300</xdr:rowOff>
    </xdr:from>
    <xdr:to>
      <xdr:col>15</xdr:col>
      <xdr:colOff>304800</xdr:colOff>
      <xdr:row>5</xdr:row>
      <xdr:rowOff>76200</xdr:rowOff>
    </xdr:to>
    <xdr:sp macro="" textlink="">
      <xdr:nvSpPr>
        <xdr:cNvPr id="4" name="Rectangle 3"/>
        <xdr:cNvSpPr/>
      </xdr:nvSpPr>
      <xdr:spPr>
        <a:xfrm>
          <a:off x="390525" y="114300"/>
          <a:ext cx="5629275" cy="9144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l"/>
          <a:r>
            <a:rPr lang="fr-FR" sz="1200" b="1" cap="all" spc="0" baseline="0" smtClean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latin typeface="Andalus" pitchFamily="18" charset="-78"/>
              <a:ea typeface="+mn-ea"/>
              <a:cs typeface="Andalus" pitchFamily="18" charset="-78"/>
            </a:rPr>
            <a:t>Comptabilisation de la variation des stocks à la clôture de l’exercice</a:t>
          </a:r>
          <a:endParaRPr lang="fr-FR" sz="12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17</xdr:col>
      <xdr:colOff>0</xdr:colOff>
      <xdr:row>0</xdr:row>
      <xdr:rowOff>38100</xdr:rowOff>
    </xdr:from>
    <xdr:to>
      <xdr:col>19</xdr:col>
      <xdr:colOff>30000</xdr:colOff>
      <xdr:row>3</xdr:row>
      <xdr:rowOff>186600</xdr:rowOff>
    </xdr:to>
    <xdr:sp macro="" textlink="">
      <xdr:nvSpPr>
        <xdr:cNvPr id="5" name="Ellipse 4">
          <a:hlinkClick xmlns:r="http://schemas.openxmlformats.org/officeDocument/2006/relationships" r:id="rId1"/>
        </xdr:cNvPr>
        <xdr:cNvSpPr/>
      </xdr:nvSpPr>
      <xdr:spPr>
        <a:xfrm>
          <a:off x="6477000" y="38100"/>
          <a:ext cx="792000" cy="720000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21</xdr:col>
      <xdr:colOff>352425</xdr:colOff>
      <xdr:row>0</xdr:row>
      <xdr:rowOff>38100</xdr:rowOff>
    </xdr:from>
    <xdr:to>
      <xdr:col>24</xdr:col>
      <xdr:colOff>1425</xdr:colOff>
      <xdr:row>3</xdr:row>
      <xdr:rowOff>186600</xdr:rowOff>
    </xdr:to>
    <xdr:sp macro="" textlink="">
      <xdr:nvSpPr>
        <xdr:cNvPr id="6" name="Ellipse 5">
          <a:hlinkClick xmlns:r="http://schemas.openxmlformats.org/officeDocument/2006/relationships" r:id="rId2"/>
        </xdr:cNvPr>
        <xdr:cNvSpPr/>
      </xdr:nvSpPr>
      <xdr:spPr>
        <a:xfrm>
          <a:off x="6829425" y="38100"/>
          <a:ext cx="792000" cy="720000"/>
        </a:xfrm>
        <a:prstGeom prst="ellips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24</xdr:row>
      <xdr:rowOff>38101</xdr:rowOff>
    </xdr:from>
    <xdr:to>
      <xdr:col>15</xdr:col>
      <xdr:colOff>333375</xdr:colOff>
      <xdr:row>29</xdr:row>
      <xdr:rowOff>19051</xdr:rowOff>
    </xdr:to>
    <xdr:sp macro="" textlink="">
      <xdr:nvSpPr>
        <xdr:cNvPr id="2" name="Rectangle 1"/>
        <xdr:cNvSpPr/>
      </xdr:nvSpPr>
      <xdr:spPr>
        <a:xfrm>
          <a:off x="342900" y="4962526"/>
          <a:ext cx="5705475" cy="9334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Comme dans le cas précédent, le compte 38 n'est pas soldé, toutefois, dans ce cas, il présente un</a:t>
          </a:r>
        </a:p>
        <a:p>
          <a:pPr algn="l"/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solde débiteur. Pour remédier à cette situation, il convient de solder ce compte par le compte 37 </a:t>
          </a:r>
        </a:p>
        <a:p>
          <a:pPr algn="l"/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stocks à l'extérieur ».</a:t>
          </a:r>
          <a:endParaRPr lang="fr-FR" sz="11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238126</xdr:colOff>
      <xdr:row>3</xdr:row>
      <xdr:rowOff>180975</xdr:rowOff>
    </xdr:from>
    <xdr:to>
      <xdr:col>15</xdr:col>
      <xdr:colOff>266700</xdr:colOff>
      <xdr:row>7</xdr:row>
      <xdr:rowOff>180975</xdr:rowOff>
    </xdr:to>
    <xdr:sp macro="" textlink="">
      <xdr:nvSpPr>
        <xdr:cNvPr id="3" name="Rectangle 2"/>
        <xdr:cNvSpPr/>
      </xdr:nvSpPr>
      <xdr:spPr>
        <a:xfrm>
          <a:off x="238126" y="885825"/>
          <a:ext cx="5743574" cy="7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lang="fr-FR" sz="1100" b="1" i="0" u="none" strike="noStrike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Les marchandises reçues au cours de l'année et non accompagnées de factures d'achat induisent un</a:t>
          </a:r>
          <a:r>
            <a:rPr lang="fr-FR" b="1">
              <a:solidFill>
                <a:srgbClr val="FF0000"/>
              </a:solidFill>
              <a:latin typeface="Andalus" pitchFamily="18" charset="-78"/>
              <a:cs typeface="Andalus" pitchFamily="18" charset="-78"/>
            </a:rPr>
            <a:t> </a:t>
          </a:r>
          <a:r>
            <a:rPr lang="fr-FR" sz="1100" b="1" i="0" u="none" strike="noStrike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solde anormalement créditeur du compte 38 « Achats stockés » à la date de clôture. A cet effet, le</a:t>
          </a:r>
          <a:r>
            <a:rPr lang="fr-FR" b="1">
              <a:solidFill>
                <a:srgbClr val="FF0000"/>
              </a:solidFill>
              <a:latin typeface="Andalus" pitchFamily="18" charset="-78"/>
              <a:cs typeface="Andalus" pitchFamily="18" charset="-78"/>
            </a:rPr>
            <a:t> </a:t>
          </a:r>
          <a:r>
            <a:rPr lang="fr-FR" sz="1100" b="1" i="0" u="none" strike="noStrike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compte 38 sera soldé par le compte 408 « Fournisseurs, factures non parvenues »</a:t>
          </a:r>
          <a:r>
            <a:rPr lang="fr-FR" b="1">
              <a:solidFill>
                <a:srgbClr val="FF0000"/>
              </a:solidFill>
              <a:latin typeface="Andalus" pitchFamily="18" charset="-78"/>
              <a:cs typeface="Andalus" pitchFamily="18" charset="-78"/>
            </a:rPr>
            <a:t> </a:t>
          </a:r>
          <a:endParaRPr lang="fr-FR" sz="11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19</xdr:col>
      <xdr:colOff>95250</xdr:colOff>
      <xdr:row>0</xdr:row>
      <xdr:rowOff>85725</xdr:rowOff>
    </xdr:from>
    <xdr:to>
      <xdr:col>21</xdr:col>
      <xdr:colOff>125250</xdr:colOff>
      <xdr:row>3</xdr:row>
      <xdr:rowOff>100875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7334250" y="85725"/>
          <a:ext cx="792000" cy="720000"/>
        </a:xfrm>
        <a:prstGeom prst="ellips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Clic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I5"/>
  <sheetViews>
    <sheetView tabSelected="1" workbookViewId="0"/>
  </sheetViews>
  <sheetFormatPr baseColWidth="10" defaultRowHeight="15"/>
  <cols>
    <col min="1" max="16384" width="11.42578125" style="3"/>
  </cols>
  <sheetData>
    <row r="5" spans="9:9">
      <c r="I5" s="2"/>
    </row>
  </sheetData>
  <sheetProtection password="C7AA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workbookViewId="0"/>
  </sheetViews>
  <sheetFormatPr baseColWidth="10" defaultRowHeight="15"/>
  <cols>
    <col min="1" max="70" width="5.7109375" style="1" customWidth="1"/>
    <col min="71" max="16384" width="11.42578125" style="1"/>
  </cols>
  <sheetData/>
  <sheetProtection password="C7AA" sheet="1" objects="1" scenarios="1"/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7:Q76"/>
  <sheetViews>
    <sheetView showGridLines="0" workbookViewId="0"/>
  </sheetViews>
  <sheetFormatPr baseColWidth="10" defaultRowHeight="15"/>
  <cols>
    <col min="1" max="70" width="5.7109375" style="12" customWidth="1"/>
    <col min="71" max="16384" width="11.42578125" style="12"/>
  </cols>
  <sheetData>
    <row r="7" spans="1:17" ht="15.75" thickBot="1"/>
    <row r="8" spans="1:17" ht="15" customHeight="1" thickBot="1">
      <c r="A8" s="61" t="s">
        <v>0</v>
      </c>
      <c r="B8" s="62"/>
      <c r="C8" s="63" t="s">
        <v>1</v>
      </c>
      <c r="D8" s="64"/>
      <c r="E8" s="64"/>
      <c r="F8" s="64"/>
      <c r="G8" s="62"/>
      <c r="H8" s="63" t="s">
        <v>2</v>
      </c>
      <c r="I8" s="64"/>
      <c r="J8" s="64"/>
      <c r="K8" s="64"/>
      <c r="L8" s="62"/>
      <c r="M8" s="63" t="s">
        <v>3</v>
      </c>
      <c r="N8" s="64"/>
      <c r="O8" s="64"/>
      <c r="P8" s="64"/>
      <c r="Q8" s="65"/>
    </row>
    <row r="9" spans="1:17" ht="15" customHeight="1">
      <c r="A9" s="55">
        <v>30</v>
      </c>
      <c r="B9" s="56"/>
      <c r="C9" s="103" t="s">
        <v>4</v>
      </c>
      <c r="D9" s="104"/>
      <c r="E9" s="104"/>
      <c r="F9" s="104"/>
      <c r="G9" s="105"/>
      <c r="H9" s="90">
        <v>190000</v>
      </c>
      <c r="I9" s="91"/>
      <c r="J9" s="91"/>
      <c r="K9" s="91"/>
      <c r="L9" s="92"/>
      <c r="M9" s="90">
        <v>140000</v>
      </c>
      <c r="N9" s="91"/>
      <c r="O9" s="91"/>
      <c r="P9" s="91"/>
      <c r="Q9" s="100"/>
    </row>
    <row r="10" spans="1:17" ht="15" customHeight="1">
      <c r="A10" s="46">
        <v>31</v>
      </c>
      <c r="B10" s="47"/>
      <c r="C10" s="68" t="s">
        <v>5</v>
      </c>
      <c r="D10" s="69"/>
      <c r="E10" s="69"/>
      <c r="F10" s="69"/>
      <c r="G10" s="70"/>
      <c r="H10" s="93">
        <v>120000</v>
      </c>
      <c r="I10" s="94"/>
      <c r="J10" s="94"/>
      <c r="K10" s="94"/>
      <c r="L10" s="95"/>
      <c r="M10" s="93">
        <v>210000</v>
      </c>
      <c r="N10" s="94"/>
      <c r="O10" s="94"/>
      <c r="P10" s="94"/>
      <c r="Q10" s="101"/>
    </row>
    <row r="11" spans="1:17" ht="15" customHeight="1">
      <c r="A11" s="46">
        <v>326</v>
      </c>
      <c r="B11" s="47"/>
      <c r="C11" s="68" t="s">
        <v>6</v>
      </c>
      <c r="D11" s="69"/>
      <c r="E11" s="69"/>
      <c r="F11" s="69"/>
      <c r="G11" s="70"/>
      <c r="H11" s="93">
        <v>30000</v>
      </c>
      <c r="I11" s="94"/>
      <c r="J11" s="94"/>
      <c r="K11" s="94"/>
      <c r="L11" s="95"/>
      <c r="M11" s="93">
        <v>25000</v>
      </c>
      <c r="N11" s="94"/>
      <c r="O11" s="94"/>
      <c r="P11" s="94"/>
      <c r="Q11" s="101"/>
    </row>
    <row r="12" spans="1:17" ht="15" customHeight="1" thickBot="1">
      <c r="A12" s="66">
        <v>355</v>
      </c>
      <c r="B12" s="67"/>
      <c r="C12" s="106" t="s">
        <v>7</v>
      </c>
      <c r="D12" s="107"/>
      <c r="E12" s="107"/>
      <c r="F12" s="107"/>
      <c r="G12" s="108"/>
      <c r="H12" s="97">
        <v>20000</v>
      </c>
      <c r="I12" s="98"/>
      <c r="J12" s="98"/>
      <c r="K12" s="98"/>
      <c r="L12" s="99"/>
      <c r="M12" s="97">
        <v>85000</v>
      </c>
      <c r="N12" s="98"/>
      <c r="O12" s="98"/>
      <c r="P12" s="98"/>
      <c r="Q12" s="102"/>
    </row>
    <row r="13" spans="1:17" ht="15" customHeight="1">
      <c r="A13" s="109" t="s">
        <v>8</v>
      </c>
      <c r="B13" s="109"/>
      <c r="C13" s="109"/>
      <c r="D13" s="109"/>
      <c r="E13" s="109"/>
      <c r="F13" s="109"/>
      <c r="G13" s="109"/>
      <c r="H13" s="109"/>
      <c r="I13" s="109"/>
    </row>
    <row r="14" spans="1:17" ht="15" customHeight="1">
      <c r="A14" s="86" t="s">
        <v>9</v>
      </c>
      <c r="B14" s="86"/>
      <c r="C14" s="86"/>
      <c r="D14" s="15"/>
      <c r="E14" s="87">
        <v>250000</v>
      </c>
      <c r="F14" s="88"/>
      <c r="G14" s="88"/>
      <c r="H14" s="89"/>
    </row>
    <row r="15" spans="1:17" ht="15" customHeight="1">
      <c r="A15" s="86" t="s">
        <v>10</v>
      </c>
      <c r="B15" s="86"/>
      <c r="C15" s="86"/>
      <c r="D15" s="15"/>
      <c r="E15" s="87">
        <v>30000</v>
      </c>
      <c r="F15" s="88"/>
      <c r="G15" s="88"/>
      <c r="H15" s="89"/>
    </row>
    <row r="16" spans="1:17" ht="15" customHeight="1">
      <c r="A16" s="86" t="s">
        <v>6</v>
      </c>
      <c r="B16" s="86"/>
      <c r="C16" s="86"/>
      <c r="D16" s="15"/>
      <c r="E16" s="87">
        <v>600000</v>
      </c>
      <c r="F16" s="88"/>
      <c r="G16" s="88"/>
      <c r="H16" s="89"/>
    </row>
    <row r="17" spans="1:16" ht="21.75" thickBot="1">
      <c r="A17" s="60" t="s">
        <v>11</v>
      </c>
      <c r="B17" s="60"/>
      <c r="C17" s="60"/>
      <c r="D17" s="60"/>
      <c r="E17" s="60"/>
      <c r="F17" s="60"/>
      <c r="G17" s="60"/>
    </row>
    <row r="18" spans="1:16" ht="15" customHeight="1" thickBot="1">
      <c r="A18" s="61" t="s">
        <v>12</v>
      </c>
      <c r="B18" s="62"/>
      <c r="C18" s="63" t="s">
        <v>13</v>
      </c>
      <c r="D18" s="64"/>
      <c r="E18" s="64"/>
      <c r="F18" s="64"/>
      <c r="G18" s="64"/>
      <c r="H18" s="64"/>
      <c r="I18" s="64"/>
      <c r="J18" s="62"/>
      <c r="K18" s="63" t="s">
        <v>14</v>
      </c>
      <c r="L18" s="64"/>
      <c r="M18" s="62"/>
      <c r="N18" s="63" t="s">
        <v>15</v>
      </c>
      <c r="O18" s="64"/>
      <c r="P18" s="65"/>
    </row>
    <row r="19" spans="1:16" ht="15" customHeight="1">
      <c r="A19" s="35">
        <v>6001</v>
      </c>
      <c r="B19" s="36"/>
      <c r="C19" s="76" t="s">
        <v>16</v>
      </c>
      <c r="D19" s="77"/>
      <c r="E19" s="77"/>
      <c r="F19" s="77"/>
      <c r="G19" s="77"/>
      <c r="H19" s="77"/>
      <c r="I19" s="77"/>
      <c r="J19" s="78"/>
      <c r="K19" s="57">
        <f>H9</f>
        <v>190000</v>
      </c>
      <c r="L19" s="58"/>
      <c r="M19" s="58"/>
      <c r="N19" s="58"/>
      <c r="O19" s="58"/>
      <c r="P19" s="59"/>
    </row>
    <row r="20" spans="1:16" ht="15" customHeight="1">
      <c r="A20" s="19">
        <v>60111</v>
      </c>
      <c r="B20" s="20"/>
      <c r="C20" s="68" t="s">
        <v>17</v>
      </c>
      <c r="D20" s="69"/>
      <c r="E20" s="69"/>
      <c r="F20" s="69"/>
      <c r="G20" s="69"/>
      <c r="H20" s="69"/>
      <c r="I20" s="69"/>
      <c r="J20" s="70"/>
      <c r="K20" s="25">
        <f>H10</f>
        <v>120000</v>
      </c>
      <c r="L20" s="24"/>
      <c r="M20" s="24"/>
      <c r="N20" s="24"/>
      <c r="O20" s="24"/>
      <c r="P20" s="26"/>
    </row>
    <row r="21" spans="1:16" ht="15" customHeight="1">
      <c r="A21" s="19">
        <v>60211</v>
      </c>
      <c r="B21" s="20"/>
      <c r="C21" s="68" t="s">
        <v>18</v>
      </c>
      <c r="D21" s="69"/>
      <c r="E21" s="69"/>
      <c r="F21" s="69"/>
      <c r="G21" s="69"/>
      <c r="H21" s="69"/>
      <c r="I21" s="69"/>
      <c r="J21" s="70"/>
      <c r="K21" s="25">
        <f>H11</f>
        <v>30000</v>
      </c>
      <c r="L21" s="24"/>
      <c r="M21" s="24"/>
      <c r="N21" s="24"/>
      <c r="O21" s="24"/>
      <c r="P21" s="26"/>
    </row>
    <row r="22" spans="1:16" ht="15" customHeight="1" thickBot="1">
      <c r="A22" s="82">
        <v>7245</v>
      </c>
      <c r="B22" s="83"/>
      <c r="C22" s="79" t="s">
        <v>19</v>
      </c>
      <c r="D22" s="80"/>
      <c r="E22" s="80"/>
      <c r="F22" s="80"/>
      <c r="G22" s="80"/>
      <c r="H22" s="80"/>
      <c r="I22" s="80"/>
      <c r="J22" s="81"/>
      <c r="K22" s="52">
        <f>H12</f>
        <v>20000</v>
      </c>
      <c r="L22" s="53"/>
      <c r="M22" s="53"/>
      <c r="N22" s="53"/>
      <c r="O22" s="53"/>
      <c r="P22" s="54"/>
    </row>
    <row r="23" spans="1:16" ht="15" customHeight="1">
      <c r="A23" s="84">
        <v>30</v>
      </c>
      <c r="B23" s="85"/>
      <c r="C23" s="58" t="s">
        <v>20</v>
      </c>
      <c r="D23" s="58"/>
      <c r="E23" s="58"/>
      <c r="F23" s="58"/>
      <c r="G23" s="58"/>
      <c r="H23" s="58"/>
      <c r="I23" s="58"/>
      <c r="J23" s="58"/>
      <c r="K23" s="40"/>
      <c r="L23" s="40"/>
      <c r="M23" s="40"/>
      <c r="N23" s="41">
        <f>K19</f>
        <v>190000</v>
      </c>
      <c r="O23" s="40"/>
      <c r="P23" s="42"/>
    </row>
    <row r="24" spans="1:16" ht="15" customHeight="1">
      <c r="A24" s="46">
        <v>31</v>
      </c>
      <c r="B24" s="47"/>
      <c r="C24" s="24" t="s">
        <v>21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5">
        <f>K20</f>
        <v>120000</v>
      </c>
      <c r="O24" s="24"/>
      <c r="P24" s="26"/>
    </row>
    <row r="25" spans="1:16" ht="15" customHeight="1">
      <c r="A25" s="46">
        <v>326</v>
      </c>
      <c r="B25" s="47"/>
      <c r="C25" s="24" t="s">
        <v>22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>
        <f>K21</f>
        <v>30000</v>
      </c>
      <c r="O25" s="24"/>
      <c r="P25" s="26"/>
    </row>
    <row r="26" spans="1:16" ht="15" customHeight="1" thickBot="1">
      <c r="A26" s="66">
        <v>355</v>
      </c>
      <c r="B26" s="67"/>
      <c r="C26" s="32" t="s">
        <v>23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>
        <f>K22</f>
        <v>20000</v>
      </c>
      <c r="O26" s="32"/>
      <c r="P26" s="34"/>
    </row>
    <row r="27" spans="1:16" ht="21.75" thickBot="1">
      <c r="A27" s="96" t="s">
        <v>31</v>
      </c>
      <c r="B27" s="96"/>
      <c r="C27" s="96"/>
      <c r="D27" s="96"/>
    </row>
    <row r="28" spans="1:16" ht="15" customHeight="1" thickBot="1">
      <c r="A28" s="61" t="s">
        <v>12</v>
      </c>
      <c r="B28" s="62"/>
      <c r="C28" s="63" t="s">
        <v>13</v>
      </c>
      <c r="D28" s="64"/>
      <c r="E28" s="64"/>
      <c r="F28" s="64"/>
      <c r="G28" s="64"/>
      <c r="H28" s="64"/>
      <c r="I28" s="64"/>
      <c r="J28" s="62"/>
      <c r="K28" s="63" t="s">
        <v>14</v>
      </c>
      <c r="L28" s="64"/>
      <c r="M28" s="62"/>
      <c r="N28" s="63" t="s">
        <v>15</v>
      </c>
      <c r="O28" s="64"/>
      <c r="P28" s="65"/>
    </row>
    <row r="29" spans="1:16" ht="15" customHeight="1">
      <c r="A29" s="35">
        <v>6001</v>
      </c>
      <c r="B29" s="36"/>
      <c r="C29" s="76" t="s">
        <v>16</v>
      </c>
      <c r="D29" s="77"/>
      <c r="E29" s="77"/>
      <c r="F29" s="77"/>
      <c r="G29" s="77"/>
      <c r="H29" s="77"/>
      <c r="I29" s="77"/>
      <c r="J29" s="78"/>
      <c r="K29" s="57">
        <f>E14</f>
        <v>250000</v>
      </c>
      <c r="L29" s="58"/>
      <c r="M29" s="58"/>
      <c r="N29" s="58"/>
      <c r="O29" s="58"/>
      <c r="P29" s="59"/>
    </row>
    <row r="30" spans="1:16" ht="15" customHeight="1">
      <c r="A30" s="19">
        <v>60111</v>
      </c>
      <c r="B30" s="20"/>
      <c r="C30" s="68" t="s">
        <v>17</v>
      </c>
      <c r="D30" s="69"/>
      <c r="E30" s="69"/>
      <c r="F30" s="69"/>
      <c r="G30" s="69"/>
      <c r="H30" s="69"/>
      <c r="I30" s="69"/>
      <c r="J30" s="70"/>
      <c r="K30" s="25">
        <f>E15</f>
        <v>30000</v>
      </c>
      <c r="L30" s="24"/>
      <c r="M30" s="24"/>
      <c r="N30" s="24"/>
      <c r="O30" s="24"/>
      <c r="P30" s="26"/>
    </row>
    <row r="31" spans="1:16" ht="15" customHeight="1" thickBot="1">
      <c r="A31" s="71">
        <v>60211</v>
      </c>
      <c r="B31" s="72"/>
      <c r="C31" s="73" t="s">
        <v>18</v>
      </c>
      <c r="D31" s="74"/>
      <c r="E31" s="74"/>
      <c r="F31" s="74"/>
      <c r="G31" s="74"/>
      <c r="H31" s="74"/>
      <c r="I31" s="74"/>
      <c r="J31" s="75"/>
      <c r="K31" s="52">
        <f>E16</f>
        <v>600000</v>
      </c>
      <c r="L31" s="53"/>
      <c r="M31" s="53"/>
      <c r="N31" s="53"/>
      <c r="O31" s="53"/>
      <c r="P31" s="54"/>
    </row>
    <row r="32" spans="1:16" ht="15" customHeight="1">
      <c r="A32" s="55">
        <v>3801</v>
      </c>
      <c r="B32" s="56"/>
      <c r="C32" s="40" t="s">
        <v>24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>
        <f>K29</f>
        <v>250000</v>
      </c>
      <c r="O32" s="40"/>
      <c r="P32" s="42"/>
    </row>
    <row r="33" spans="1:16" ht="15" customHeight="1">
      <c r="A33" s="46">
        <v>38111</v>
      </c>
      <c r="B33" s="47"/>
      <c r="C33" s="24" t="s">
        <v>25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>
        <f>K30</f>
        <v>30000</v>
      </c>
      <c r="O33" s="24"/>
      <c r="P33" s="26"/>
    </row>
    <row r="34" spans="1:16" ht="15" customHeight="1" thickBot="1">
      <c r="A34" s="66">
        <v>382</v>
      </c>
      <c r="B34" s="67"/>
      <c r="C34" s="32" t="s">
        <v>26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>
        <f>K31</f>
        <v>600000</v>
      </c>
      <c r="O34" s="32"/>
      <c r="P34" s="34"/>
    </row>
    <row r="35" spans="1:16" ht="21.75" thickBot="1">
      <c r="A35" s="60" t="s">
        <v>27</v>
      </c>
      <c r="B35" s="60"/>
      <c r="C35" s="60"/>
      <c r="D35" s="60"/>
      <c r="E35" s="60"/>
      <c r="F35" s="60"/>
      <c r="G35" s="60"/>
    </row>
    <row r="36" spans="1:16" ht="15" customHeight="1" thickBot="1">
      <c r="A36" s="61" t="s">
        <v>12</v>
      </c>
      <c r="B36" s="62"/>
      <c r="C36" s="63" t="s">
        <v>13</v>
      </c>
      <c r="D36" s="64"/>
      <c r="E36" s="64"/>
      <c r="F36" s="64"/>
      <c r="G36" s="64"/>
      <c r="H36" s="64"/>
      <c r="I36" s="64"/>
      <c r="J36" s="62"/>
      <c r="K36" s="63" t="s">
        <v>14</v>
      </c>
      <c r="L36" s="64"/>
      <c r="M36" s="62"/>
      <c r="N36" s="63" t="s">
        <v>15</v>
      </c>
      <c r="O36" s="64"/>
      <c r="P36" s="65"/>
    </row>
    <row r="37" spans="1:16" ht="15" customHeight="1">
      <c r="A37" s="55">
        <v>30</v>
      </c>
      <c r="B37" s="56"/>
      <c r="C37" s="48" t="s">
        <v>20</v>
      </c>
      <c r="D37" s="48"/>
      <c r="E37" s="48"/>
      <c r="F37" s="48"/>
      <c r="G37" s="48"/>
      <c r="H37" s="48"/>
      <c r="I37" s="48"/>
      <c r="J37" s="48"/>
      <c r="K37" s="57">
        <f>M9</f>
        <v>140000</v>
      </c>
      <c r="L37" s="58"/>
      <c r="M37" s="58"/>
      <c r="N37" s="58"/>
      <c r="O37" s="58"/>
      <c r="P37" s="59"/>
    </row>
    <row r="38" spans="1:16" ht="15" customHeight="1">
      <c r="A38" s="46">
        <v>31</v>
      </c>
      <c r="B38" s="47"/>
      <c r="C38" s="48" t="s">
        <v>21</v>
      </c>
      <c r="D38" s="48"/>
      <c r="E38" s="48"/>
      <c r="F38" s="48"/>
      <c r="G38" s="48"/>
      <c r="H38" s="48"/>
      <c r="I38" s="48"/>
      <c r="J38" s="48"/>
      <c r="K38" s="25">
        <f>M10</f>
        <v>210000</v>
      </c>
      <c r="L38" s="24"/>
      <c r="M38" s="24"/>
      <c r="N38" s="24"/>
      <c r="O38" s="24"/>
      <c r="P38" s="26"/>
    </row>
    <row r="39" spans="1:16" ht="15" customHeight="1">
      <c r="A39" s="46">
        <v>326</v>
      </c>
      <c r="B39" s="47"/>
      <c r="C39" s="48" t="s">
        <v>22</v>
      </c>
      <c r="D39" s="48"/>
      <c r="E39" s="48"/>
      <c r="F39" s="48"/>
      <c r="G39" s="48"/>
      <c r="H39" s="48"/>
      <c r="I39" s="48"/>
      <c r="J39" s="48"/>
      <c r="K39" s="25">
        <f>M11</f>
        <v>25000</v>
      </c>
      <c r="L39" s="24"/>
      <c r="M39" s="24"/>
      <c r="N39" s="24"/>
      <c r="O39" s="24"/>
      <c r="P39" s="26"/>
    </row>
    <row r="40" spans="1:16" ht="15" customHeight="1" thickBot="1">
      <c r="A40" s="49">
        <v>355</v>
      </c>
      <c r="B40" s="50"/>
      <c r="C40" s="51" t="s">
        <v>23</v>
      </c>
      <c r="D40" s="51"/>
      <c r="E40" s="51"/>
      <c r="F40" s="51"/>
      <c r="G40" s="51"/>
      <c r="H40" s="51"/>
      <c r="I40" s="51"/>
      <c r="J40" s="51"/>
      <c r="K40" s="52">
        <f>M12</f>
        <v>85000</v>
      </c>
      <c r="L40" s="53"/>
      <c r="M40" s="53"/>
      <c r="N40" s="53"/>
      <c r="O40" s="53"/>
      <c r="P40" s="54"/>
    </row>
    <row r="41" spans="1:16" ht="15" customHeight="1">
      <c r="A41" s="35">
        <v>6030</v>
      </c>
      <c r="B41" s="36"/>
      <c r="C41" s="37" t="s">
        <v>28</v>
      </c>
      <c r="D41" s="38"/>
      <c r="E41" s="38"/>
      <c r="F41" s="38"/>
      <c r="G41" s="38"/>
      <c r="H41" s="38"/>
      <c r="I41" s="38"/>
      <c r="J41" s="39"/>
      <c r="K41" s="40"/>
      <c r="L41" s="40"/>
      <c r="M41" s="40"/>
      <c r="N41" s="41">
        <f>K37</f>
        <v>140000</v>
      </c>
      <c r="O41" s="40"/>
      <c r="P41" s="42"/>
    </row>
    <row r="42" spans="1:16" ht="15" customHeight="1">
      <c r="A42" s="19">
        <v>6031</v>
      </c>
      <c r="B42" s="20"/>
      <c r="C42" s="43" t="s">
        <v>29</v>
      </c>
      <c r="D42" s="44"/>
      <c r="E42" s="44"/>
      <c r="F42" s="44"/>
      <c r="G42" s="44"/>
      <c r="H42" s="44"/>
      <c r="I42" s="44"/>
      <c r="J42" s="45"/>
      <c r="K42" s="24"/>
      <c r="L42" s="24"/>
      <c r="M42" s="24"/>
      <c r="N42" s="25">
        <f>K38</f>
        <v>210000</v>
      </c>
      <c r="O42" s="24"/>
      <c r="P42" s="26"/>
    </row>
    <row r="43" spans="1:16" ht="15" customHeight="1">
      <c r="A43" s="19">
        <v>6032</v>
      </c>
      <c r="B43" s="20"/>
      <c r="C43" s="21" t="s">
        <v>30</v>
      </c>
      <c r="D43" s="22"/>
      <c r="E43" s="22"/>
      <c r="F43" s="22"/>
      <c r="G43" s="22"/>
      <c r="H43" s="22"/>
      <c r="I43" s="22"/>
      <c r="J43" s="23"/>
      <c r="K43" s="24"/>
      <c r="L43" s="24"/>
      <c r="M43" s="24"/>
      <c r="N43" s="25">
        <f>K39</f>
        <v>25000</v>
      </c>
      <c r="O43" s="24"/>
      <c r="P43" s="26"/>
    </row>
    <row r="44" spans="1:16" ht="15" customHeight="1" thickBot="1">
      <c r="A44" s="27">
        <v>7245</v>
      </c>
      <c r="B44" s="28"/>
      <c r="C44" s="29" t="s">
        <v>7</v>
      </c>
      <c r="D44" s="30"/>
      <c r="E44" s="30"/>
      <c r="F44" s="30"/>
      <c r="G44" s="30"/>
      <c r="H44" s="30"/>
      <c r="I44" s="30"/>
      <c r="J44" s="31"/>
      <c r="K44" s="32"/>
      <c r="L44" s="32"/>
      <c r="M44" s="32"/>
      <c r="N44" s="33">
        <f>K40</f>
        <v>85000</v>
      </c>
      <c r="O44" s="32"/>
      <c r="P44" s="34"/>
    </row>
    <row r="45" spans="1:16" ht="21">
      <c r="A45" s="16" t="s">
        <v>34</v>
      </c>
    </row>
    <row r="46" spans="1:16" ht="21">
      <c r="A46" s="16" t="s">
        <v>35</v>
      </c>
    </row>
    <row r="68" spans="1:16" ht="15.75" thickBot="1"/>
    <row r="69" spans="1:16" ht="21.75" thickBot="1">
      <c r="A69" s="61" t="s">
        <v>12</v>
      </c>
      <c r="B69" s="65"/>
      <c r="C69" s="64" t="s">
        <v>13</v>
      </c>
      <c r="D69" s="64"/>
      <c r="E69" s="64"/>
      <c r="F69" s="64"/>
      <c r="G69" s="64"/>
      <c r="H69" s="64"/>
      <c r="I69" s="64"/>
      <c r="J69" s="62"/>
      <c r="K69" s="63" t="s">
        <v>14</v>
      </c>
      <c r="L69" s="64"/>
      <c r="M69" s="62"/>
      <c r="N69" s="63" t="s">
        <v>15</v>
      </c>
      <c r="O69" s="64"/>
      <c r="P69" s="65"/>
    </row>
    <row r="70" spans="1:16" ht="21">
      <c r="A70" s="110">
        <v>30</v>
      </c>
      <c r="B70" s="111"/>
      <c r="C70" s="48" t="s">
        <v>20</v>
      </c>
      <c r="D70" s="48"/>
      <c r="E70" s="48"/>
      <c r="F70" s="48"/>
      <c r="G70" s="48"/>
      <c r="H70" s="48"/>
      <c r="I70" s="48"/>
      <c r="J70" s="48"/>
      <c r="K70" s="112">
        <v>20</v>
      </c>
      <c r="L70" s="113"/>
      <c r="M70" s="113"/>
      <c r="N70" s="58"/>
      <c r="O70" s="58"/>
      <c r="P70" s="59"/>
    </row>
    <row r="71" spans="1:16" ht="21">
      <c r="A71" s="35">
        <v>6001</v>
      </c>
      <c r="B71" s="36"/>
      <c r="C71" s="21" t="s">
        <v>16</v>
      </c>
      <c r="D71" s="22"/>
      <c r="E71" s="22"/>
      <c r="F71" s="22"/>
      <c r="G71" s="22"/>
      <c r="H71" s="22"/>
      <c r="I71" s="22"/>
      <c r="J71" s="23"/>
      <c r="K71" s="25"/>
      <c r="L71" s="24"/>
      <c r="M71" s="24"/>
      <c r="N71" s="25">
        <f>K70</f>
        <v>20</v>
      </c>
      <c r="O71" s="24"/>
      <c r="P71" s="26"/>
    </row>
    <row r="72" spans="1:16" ht="21">
      <c r="A72" s="46">
        <v>6571</v>
      </c>
      <c r="B72" s="47"/>
      <c r="C72" s="48" t="s">
        <v>32</v>
      </c>
      <c r="D72" s="48"/>
      <c r="E72" s="48"/>
      <c r="F72" s="48"/>
      <c r="G72" s="48"/>
      <c r="H72" s="48"/>
      <c r="I72" s="48"/>
      <c r="J72" s="48"/>
      <c r="K72" s="117">
        <v>60</v>
      </c>
      <c r="L72" s="118"/>
      <c r="M72" s="118"/>
      <c r="N72" s="24"/>
      <c r="O72" s="24"/>
      <c r="P72" s="26"/>
    </row>
    <row r="73" spans="1:16" ht="21">
      <c r="A73" s="46">
        <v>30</v>
      </c>
      <c r="B73" s="47"/>
      <c r="C73" s="21" t="s">
        <v>20</v>
      </c>
      <c r="D73" s="22"/>
      <c r="E73" s="22"/>
      <c r="F73" s="22"/>
      <c r="G73" s="22"/>
      <c r="H73" s="22"/>
      <c r="I73" s="22"/>
      <c r="J73" s="23"/>
      <c r="K73" s="25"/>
      <c r="L73" s="24"/>
      <c r="M73" s="24"/>
      <c r="N73" s="25">
        <f>K72</f>
        <v>60</v>
      </c>
      <c r="O73" s="24"/>
      <c r="P73" s="26"/>
    </row>
    <row r="74" spans="1:16" ht="21">
      <c r="A74" s="46">
        <v>30</v>
      </c>
      <c r="B74" s="47"/>
      <c r="C74" s="68" t="s">
        <v>20</v>
      </c>
      <c r="D74" s="69"/>
      <c r="E74" s="69"/>
      <c r="F74" s="69"/>
      <c r="G74" s="69"/>
      <c r="H74" s="69"/>
      <c r="I74" s="69"/>
      <c r="J74" s="70"/>
      <c r="K74" s="117">
        <v>70</v>
      </c>
      <c r="L74" s="118"/>
      <c r="M74" s="118"/>
      <c r="N74" s="24"/>
      <c r="O74" s="24"/>
      <c r="P74" s="26"/>
    </row>
    <row r="75" spans="1:16" ht="21.75" thickBot="1">
      <c r="A75" s="66">
        <v>7571</v>
      </c>
      <c r="B75" s="67"/>
      <c r="C75" s="114" t="s">
        <v>33</v>
      </c>
      <c r="D75" s="115"/>
      <c r="E75" s="115"/>
      <c r="F75" s="115"/>
      <c r="G75" s="115"/>
      <c r="H75" s="115"/>
      <c r="I75" s="115"/>
      <c r="J75" s="116"/>
      <c r="K75" s="32"/>
      <c r="L75" s="32"/>
      <c r="M75" s="32"/>
      <c r="N75" s="33">
        <f>K74</f>
        <v>70</v>
      </c>
      <c r="O75" s="32"/>
      <c r="P75" s="34"/>
    </row>
    <row r="76" spans="1:16">
      <c r="A76" s="17"/>
      <c r="B76" s="17"/>
      <c r="K76" s="18"/>
      <c r="O76" s="17"/>
    </row>
  </sheetData>
  <sheetProtection password="C7AA" sheet="1" objects="1" scenarios="1"/>
  <mergeCells count="158">
    <mergeCell ref="A75:B75"/>
    <mergeCell ref="C75:J75"/>
    <mergeCell ref="K75:M75"/>
    <mergeCell ref="N75:P75"/>
    <mergeCell ref="A72:B72"/>
    <mergeCell ref="C72:J72"/>
    <mergeCell ref="K72:M72"/>
    <mergeCell ref="N72:P72"/>
    <mergeCell ref="A73:B73"/>
    <mergeCell ref="C73:J73"/>
    <mergeCell ref="K73:M73"/>
    <mergeCell ref="N73:P73"/>
    <mergeCell ref="A74:B74"/>
    <mergeCell ref="C74:J74"/>
    <mergeCell ref="K74:M74"/>
    <mergeCell ref="N74:P74"/>
    <mergeCell ref="A69:B69"/>
    <mergeCell ref="C69:J69"/>
    <mergeCell ref="K69:M69"/>
    <mergeCell ref="N69:P69"/>
    <mergeCell ref="A70:B70"/>
    <mergeCell ref="C70:J70"/>
    <mergeCell ref="K70:M70"/>
    <mergeCell ref="N70:P70"/>
    <mergeCell ref="A71:B71"/>
    <mergeCell ref="C71:J71"/>
    <mergeCell ref="K71:M71"/>
    <mergeCell ref="N71:P71"/>
    <mergeCell ref="A8:B8"/>
    <mergeCell ref="C8:G8"/>
    <mergeCell ref="H8:L8"/>
    <mergeCell ref="M8:Q8"/>
    <mergeCell ref="A9:B9"/>
    <mergeCell ref="A10:B10"/>
    <mergeCell ref="H9:L9"/>
    <mergeCell ref="H10:L10"/>
    <mergeCell ref="A27:D27"/>
    <mergeCell ref="H11:L11"/>
    <mergeCell ref="H12:L12"/>
    <mergeCell ref="M9:Q9"/>
    <mergeCell ref="M10:Q10"/>
    <mergeCell ref="M11:Q11"/>
    <mergeCell ref="M12:Q12"/>
    <mergeCell ref="A11:B11"/>
    <mergeCell ref="A12:B12"/>
    <mergeCell ref="C9:G9"/>
    <mergeCell ref="C10:G10"/>
    <mergeCell ref="C11:G11"/>
    <mergeCell ref="C12:G12"/>
    <mergeCell ref="A13:I13"/>
    <mergeCell ref="A17:G17"/>
    <mergeCell ref="A18:B18"/>
    <mergeCell ref="N18:P18"/>
    <mergeCell ref="K18:M18"/>
    <mergeCell ref="C18:J18"/>
    <mergeCell ref="A14:C14"/>
    <mergeCell ref="A15:C15"/>
    <mergeCell ref="A16:C16"/>
    <mergeCell ref="E14:H14"/>
    <mergeCell ref="E15:H15"/>
    <mergeCell ref="E16:H16"/>
    <mergeCell ref="K21:M21"/>
    <mergeCell ref="N21:P21"/>
    <mergeCell ref="C22:J22"/>
    <mergeCell ref="C23:J23"/>
    <mergeCell ref="A22:B22"/>
    <mergeCell ref="A23:B23"/>
    <mergeCell ref="K22:M22"/>
    <mergeCell ref="K23:M23"/>
    <mergeCell ref="A19:B19"/>
    <mergeCell ref="A20:B20"/>
    <mergeCell ref="A21:B21"/>
    <mergeCell ref="C19:J19"/>
    <mergeCell ref="K19:M19"/>
    <mergeCell ref="N19:P19"/>
    <mergeCell ref="C20:J20"/>
    <mergeCell ref="K20:M20"/>
    <mergeCell ref="N20:P20"/>
    <mergeCell ref="C21:J21"/>
    <mergeCell ref="N22:P22"/>
    <mergeCell ref="N23:P23"/>
    <mergeCell ref="A28:B28"/>
    <mergeCell ref="C28:J28"/>
    <mergeCell ref="K28:M28"/>
    <mergeCell ref="N28:P28"/>
    <mergeCell ref="A29:B29"/>
    <mergeCell ref="C29:J29"/>
    <mergeCell ref="K29:M29"/>
    <mergeCell ref="N29:P29"/>
    <mergeCell ref="K24:M24"/>
    <mergeCell ref="K25:M25"/>
    <mergeCell ref="K26:M26"/>
    <mergeCell ref="N24:P24"/>
    <mergeCell ref="N25:P25"/>
    <mergeCell ref="N26:P26"/>
    <mergeCell ref="A24:B24"/>
    <mergeCell ref="A25:B25"/>
    <mergeCell ref="A26:B26"/>
    <mergeCell ref="C24:J24"/>
    <mergeCell ref="C25:J25"/>
    <mergeCell ref="C26:J26"/>
    <mergeCell ref="A32:B32"/>
    <mergeCell ref="C32:J32"/>
    <mergeCell ref="K32:M32"/>
    <mergeCell ref="N32:P32"/>
    <mergeCell ref="A30:B30"/>
    <mergeCell ref="C30:J30"/>
    <mergeCell ref="K30:M30"/>
    <mergeCell ref="N30:P30"/>
    <mergeCell ref="A31:B31"/>
    <mergeCell ref="C31:J31"/>
    <mergeCell ref="K31:M31"/>
    <mergeCell ref="N31:P31"/>
    <mergeCell ref="A35:G35"/>
    <mergeCell ref="A36:B36"/>
    <mergeCell ref="C36:J36"/>
    <mergeCell ref="K36:M36"/>
    <mergeCell ref="N36:P36"/>
    <mergeCell ref="A33:B33"/>
    <mergeCell ref="C33:J33"/>
    <mergeCell ref="K33:M33"/>
    <mergeCell ref="N33:P33"/>
    <mergeCell ref="A34:B34"/>
    <mergeCell ref="C34:J34"/>
    <mergeCell ref="K34:M34"/>
    <mergeCell ref="N34:P34"/>
    <mergeCell ref="A39:B39"/>
    <mergeCell ref="C39:J39"/>
    <mergeCell ref="K39:M39"/>
    <mergeCell ref="N39:P39"/>
    <mergeCell ref="A40:B40"/>
    <mergeCell ref="C40:J40"/>
    <mergeCell ref="K40:M40"/>
    <mergeCell ref="N40:P40"/>
    <mergeCell ref="A37:B37"/>
    <mergeCell ref="C37:J37"/>
    <mergeCell ref="K37:M37"/>
    <mergeCell ref="N37:P37"/>
    <mergeCell ref="A38:B38"/>
    <mergeCell ref="C38:J38"/>
    <mergeCell ref="K38:M38"/>
    <mergeCell ref="N38:P38"/>
    <mergeCell ref="A43:B43"/>
    <mergeCell ref="C43:J43"/>
    <mergeCell ref="K43:M43"/>
    <mergeCell ref="N43:P43"/>
    <mergeCell ref="A44:B44"/>
    <mergeCell ref="C44:J44"/>
    <mergeCell ref="K44:M44"/>
    <mergeCell ref="N44:P44"/>
    <mergeCell ref="A41:B41"/>
    <mergeCell ref="C41:J41"/>
    <mergeCell ref="K41:M41"/>
    <mergeCell ref="N41:P41"/>
    <mergeCell ref="A42:B42"/>
    <mergeCell ref="C42:J42"/>
    <mergeCell ref="K42:M42"/>
    <mergeCell ref="N42:P42"/>
  </mergeCells>
  <pageMargins left="0.12" right="0.16" top="0.35" bottom="0.33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2:U67"/>
  <sheetViews>
    <sheetView showGridLines="0" workbookViewId="0"/>
  </sheetViews>
  <sheetFormatPr baseColWidth="10" defaultRowHeight="15"/>
  <cols>
    <col min="1" max="17" width="5.7109375" style="12" customWidth="1"/>
    <col min="18" max="21" width="5.7109375" style="12" hidden="1" customWidth="1"/>
    <col min="22" max="62" width="5.7109375" style="12" customWidth="1"/>
    <col min="63" max="16384" width="11.42578125" style="12"/>
  </cols>
  <sheetData>
    <row r="12" spans="2:20" ht="21">
      <c r="B12" s="156" t="s">
        <v>36</v>
      </c>
      <c r="C12" s="131"/>
      <c r="D12" s="131"/>
      <c r="E12" s="132"/>
      <c r="G12" s="152">
        <v>6000</v>
      </c>
      <c r="H12" s="153"/>
      <c r="I12" s="153"/>
      <c r="J12" s="154"/>
    </row>
    <row r="14" spans="2:20" ht="21">
      <c r="B14" s="156" t="s">
        <v>37</v>
      </c>
      <c r="C14" s="131"/>
      <c r="D14" s="131"/>
      <c r="E14" s="132"/>
      <c r="G14" s="152">
        <v>30000</v>
      </c>
      <c r="H14" s="153"/>
      <c r="I14" s="153"/>
      <c r="J14" s="154"/>
    </row>
    <row r="16" spans="2:20" ht="21">
      <c r="B16" s="156" t="s">
        <v>38</v>
      </c>
      <c r="C16" s="131"/>
      <c r="D16" s="131"/>
      <c r="E16" s="132"/>
      <c r="G16" s="152">
        <v>7000</v>
      </c>
      <c r="H16" s="153"/>
      <c r="I16" s="153"/>
      <c r="J16" s="154"/>
      <c r="T16" s="12">
        <v>312</v>
      </c>
    </row>
    <row r="18" spans="1:16" ht="21">
      <c r="B18" s="156" t="s">
        <v>39</v>
      </c>
      <c r="C18" s="131"/>
      <c r="D18" s="131"/>
      <c r="E18" s="132"/>
      <c r="G18" s="157">
        <f>G12+G14-G16</f>
        <v>29000</v>
      </c>
      <c r="H18" s="158"/>
      <c r="I18" s="158"/>
      <c r="J18" s="159"/>
    </row>
    <row r="19" spans="1:16" ht="15.75" thickBot="1"/>
    <row r="20" spans="1:16" ht="21.75" thickBot="1">
      <c r="A20" s="61" t="s">
        <v>12</v>
      </c>
      <c r="B20" s="62"/>
      <c r="C20" s="63" t="s">
        <v>13</v>
      </c>
      <c r="D20" s="64"/>
      <c r="E20" s="64"/>
      <c r="F20" s="64"/>
      <c r="G20" s="64"/>
      <c r="H20" s="64"/>
      <c r="I20" s="64"/>
      <c r="J20" s="62"/>
      <c r="K20" s="63" t="s">
        <v>14</v>
      </c>
      <c r="L20" s="64"/>
      <c r="M20" s="62"/>
      <c r="N20" s="63" t="s">
        <v>15</v>
      </c>
      <c r="O20" s="64"/>
      <c r="P20" s="65"/>
    </row>
    <row r="21" spans="1:16" ht="21">
      <c r="A21" s="35">
        <v>6001</v>
      </c>
      <c r="B21" s="36"/>
      <c r="C21" s="76" t="s">
        <v>16</v>
      </c>
      <c r="D21" s="77"/>
      <c r="E21" s="77"/>
      <c r="F21" s="77"/>
      <c r="G21" s="77"/>
      <c r="H21" s="77"/>
      <c r="I21" s="77"/>
      <c r="J21" s="78"/>
      <c r="K21" s="57">
        <f>G14</f>
        <v>30000</v>
      </c>
      <c r="L21" s="58"/>
      <c r="M21" s="58"/>
      <c r="N21" s="58"/>
      <c r="O21" s="58"/>
      <c r="P21" s="59"/>
    </row>
    <row r="22" spans="1:16" ht="21">
      <c r="A22" s="19">
        <v>3801</v>
      </c>
      <c r="B22" s="20"/>
      <c r="C22" s="21" t="s">
        <v>24</v>
      </c>
      <c r="D22" s="22"/>
      <c r="E22" s="22"/>
      <c r="F22" s="22"/>
      <c r="G22" s="22"/>
      <c r="H22" s="22"/>
      <c r="I22" s="22"/>
      <c r="J22" s="23"/>
      <c r="K22" s="25"/>
      <c r="L22" s="24"/>
      <c r="M22" s="24"/>
      <c r="N22" s="25">
        <f>K21</f>
        <v>30000</v>
      </c>
      <c r="O22" s="24"/>
      <c r="P22" s="26"/>
    </row>
    <row r="23" spans="1:16" ht="21">
      <c r="A23" s="19">
        <v>6030</v>
      </c>
      <c r="B23" s="20"/>
      <c r="C23" s="68" t="s">
        <v>28</v>
      </c>
      <c r="D23" s="69"/>
      <c r="E23" s="69"/>
      <c r="F23" s="69"/>
      <c r="G23" s="69"/>
      <c r="H23" s="69"/>
      <c r="I23" s="69"/>
      <c r="J23" s="70"/>
      <c r="K23" s="25">
        <f>G12</f>
        <v>6000</v>
      </c>
      <c r="L23" s="24"/>
      <c r="M23" s="24"/>
      <c r="N23" s="24"/>
      <c r="O23" s="24"/>
      <c r="P23" s="26"/>
    </row>
    <row r="24" spans="1:16" ht="21">
      <c r="A24" s="19">
        <v>30</v>
      </c>
      <c r="B24" s="20"/>
      <c r="C24" s="21" t="s">
        <v>20</v>
      </c>
      <c r="D24" s="22"/>
      <c r="E24" s="22"/>
      <c r="F24" s="22"/>
      <c r="G24" s="22"/>
      <c r="H24" s="22"/>
      <c r="I24" s="22"/>
      <c r="J24" s="23"/>
      <c r="K24" s="25"/>
      <c r="L24" s="24"/>
      <c r="M24" s="24"/>
      <c r="N24" s="25">
        <f>K23</f>
        <v>6000</v>
      </c>
      <c r="O24" s="24"/>
      <c r="P24" s="26"/>
    </row>
    <row r="25" spans="1:16" ht="21">
      <c r="A25" s="19">
        <v>30</v>
      </c>
      <c r="B25" s="20"/>
      <c r="C25" s="68" t="s">
        <v>20</v>
      </c>
      <c r="D25" s="69"/>
      <c r="E25" s="69"/>
      <c r="F25" s="69"/>
      <c r="G25" s="69"/>
      <c r="H25" s="69"/>
      <c r="I25" s="69"/>
      <c r="J25" s="70"/>
      <c r="K25" s="155">
        <f>G16</f>
        <v>7000</v>
      </c>
      <c r="L25" s="24"/>
      <c r="M25" s="24"/>
      <c r="N25" s="25"/>
      <c r="O25" s="24"/>
      <c r="P25" s="26"/>
    </row>
    <row r="26" spans="1:16" ht="21.75" thickBot="1">
      <c r="A26" s="27">
        <v>6030</v>
      </c>
      <c r="B26" s="28"/>
      <c r="C26" s="29" t="s">
        <v>28</v>
      </c>
      <c r="D26" s="30"/>
      <c r="E26" s="30"/>
      <c r="F26" s="30"/>
      <c r="G26" s="30"/>
      <c r="H26" s="30"/>
      <c r="I26" s="30"/>
      <c r="J26" s="31"/>
      <c r="K26" s="32"/>
      <c r="L26" s="32"/>
      <c r="M26" s="32"/>
      <c r="N26" s="33">
        <f>K25</f>
        <v>7000</v>
      </c>
      <c r="O26" s="32"/>
      <c r="P26" s="34"/>
    </row>
    <row r="36" spans="1:21" ht="21">
      <c r="B36" s="122" t="s">
        <v>40</v>
      </c>
      <c r="C36" s="145"/>
      <c r="D36" s="145"/>
      <c r="E36" s="145"/>
      <c r="F36" s="145"/>
      <c r="G36" s="123"/>
      <c r="H36" s="122" t="s">
        <v>5</v>
      </c>
      <c r="I36" s="145"/>
      <c r="J36" s="145"/>
      <c r="K36" s="145"/>
      <c r="L36" s="123"/>
      <c r="M36" s="146" t="s">
        <v>41</v>
      </c>
      <c r="N36" s="147"/>
      <c r="O36" s="147"/>
      <c r="P36" s="148"/>
    </row>
    <row r="37" spans="1:21" ht="21">
      <c r="B37" s="127" t="s">
        <v>42</v>
      </c>
      <c r="C37" s="128"/>
      <c r="D37" s="128"/>
      <c r="E37" s="128"/>
      <c r="F37" s="128"/>
      <c r="G37" s="129"/>
      <c r="H37" s="149">
        <v>8000</v>
      </c>
      <c r="I37" s="150"/>
      <c r="J37" s="150"/>
      <c r="K37" s="150"/>
      <c r="L37" s="151"/>
      <c r="M37" s="149">
        <v>15000</v>
      </c>
      <c r="N37" s="150"/>
      <c r="O37" s="150"/>
      <c r="P37" s="151"/>
    </row>
    <row r="38" spans="1:21" ht="21">
      <c r="B38" s="127" t="s">
        <v>43</v>
      </c>
      <c r="C38" s="128"/>
      <c r="D38" s="128"/>
      <c r="E38" s="128"/>
      <c r="F38" s="128"/>
      <c r="G38" s="129"/>
      <c r="H38" s="149">
        <v>20000</v>
      </c>
      <c r="I38" s="150"/>
      <c r="J38" s="150"/>
      <c r="K38" s="150"/>
      <c r="L38" s="151"/>
      <c r="M38" s="152">
        <v>10000</v>
      </c>
      <c r="N38" s="153"/>
      <c r="O38" s="153"/>
      <c r="P38" s="154"/>
    </row>
    <row r="39" spans="1:21" ht="21.75" thickBot="1">
      <c r="B39" s="133" t="s">
        <v>38</v>
      </c>
      <c r="C39" s="134"/>
      <c r="D39" s="134"/>
      <c r="E39" s="134"/>
      <c r="F39" s="134"/>
      <c r="G39" s="135"/>
      <c r="H39" s="136">
        <v>5000</v>
      </c>
      <c r="I39" s="137"/>
      <c r="J39" s="137"/>
      <c r="K39" s="137"/>
      <c r="L39" s="138"/>
      <c r="M39" s="136">
        <v>10000</v>
      </c>
      <c r="N39" s="137"/>
      <c r="O39" s="137"/>
      <c r="P39" s="138"/>
    </row>
    <row r="40" spans="1:21" ht="21">
      <c r="B40" s="139" t="s">
        <v>44</v>
      </c>
      <c r="C40" s="140"/>
      <c r="D40" s="140"/>
      <c r="E40" s="140"/>
      <c r="F40" s="140"/>
      <c r="G40" s="141"/>
      <c r="H40" s="142">
        <f>H37+H38-H39</f>
        <v>23000</v>
      </c>
      <c r="I40" s="143"/>
      <c r="J40" s="143"/>
      <c r="K40" s="143"/>
      <c r="L40" s="144"/>
      <c r="M40" s="142">
        <f>M37+M38-M39</f>
        <v>15000</v>
      </c>
      <c r="N40" s="143"/>
      <c r="O40" s="143"/>
      <c r="P40" s="144"/>
    </row>
    <row r="41" spans="1:21" ht="21">
      <c r="B41" s="127" t="s">
        <v>45</v>
      </c>
      <c r="C41" s="128"/>
      <c r="D41" s="128"/>
      <c r="E41" s="128"/>
      <c r="F41" s="128"/>
      <c r="G41" s="129"/>
      <c r="H41" s="130">
        <f>H38</f>
        <v>20000</v>
      </c>
      <c r="I41" s="131"/>
      <c r="J41" s="131"/>
      <c r="K41" s="131"/>
      <c r="L41" s="132"/>
      <c r="M41" s="130">
        <f>M38</f>
        <v>10000</v>
      </c>
      <c r="N41" s="131"/>
      <c r="O41" s="131"/>
      <c r="P41" s="132"/>
      <c r="R41" s="13">
        <v>0.19</v>
      </c>
    </row>
    <row r="42" spans="1:21" ht="21">
      <c r="B42" s="127" t="s">
        <v>46</v>
      </c>
      <c r="C42" s="128"/>
      <c r="D42" s="128"/>
      <c r="E42" s="128"/>
      <c r="F42" s="128"/>
      <c r="G42" s="129"/>
      <c r="H42" s="130">
        <f>H37-H39</f>
        <v>3000</v>
      </c>
      <c r="I42" s="131"/>
      <c r="J42" s="131"/>
      <c r="K42" s="131"/>
      <c r="L42" s="132"/>
      <c r="M42" s="130">
        <f>M37-M39</f>
        <v>5000</v>
      </c>
      <c r="N42" s="131"/>
      <c r="O42" s="131"/>
      <c r="P42" s="132"/>
    </row>
    <row r="43" spans="1:21" ht="21">
      <c r="B43" s="127" t="s">
        <v>44</v>
      </c>
      <c r="C43" s="128"/>
      <c r="D43" s="128"/>
      <c r="E43" s="128"/>
      <c r="F43" s="128"/>
      <c r="G43" s="129"/>
      <c r="H43" s="130">
        <f>H41+H42</f>
        <v>23000</v>
      </c>
      <c r="I43" s="131"/>
      <c r="J43" s="131"/>
      <c r="K43" s="131"/>
      <c r="L43" s="132"/>
      <c r="M43" s="130">
        <f>M41+M42</f>
        <v>15000</v>
      </c>
      <c r="N43" s="131"/>
      <c r="O43" s="131"/>
      <c r="P43" s="132"/>
      <c r="S43" s="119">
        <f>H38*R41</f>
        <v>3800</v>
      </c>
      <c r="T43" s="120"/>
      <c r="U43" s="121"/>
    </row>
    <row r="44" spans="1:21" ht="15.75" thickBot="1">
      <c r="S44" s="119">
        <f>M38*R41</f>
        <v>1900</v>
      </c>
      <c r="T44" s="120"/>
      <c r="U44" s="121"/>
    </row>
    <row r="45" spans="1:21" ht="21.75" thickBot="1">
      <c r="A45" s="61" t="s">
        <v>12</v>
      </c>
      <c r="B45" s="62"/>
      <c r="C45" s="63" t="s">
        <v>13</v>
      </c>
      <c r="D45" s="64"/>
      <c r="E45" s="64"/>
      <c r="F45" s="64"/>
      <c r="G45" s="64"/>
      <c r="H45" s="64"/>
      <c r="I45" s="64"/>
      <c r="J45" s="62"/>
      <c r="K45" s="63" t="s">
        <v>14</v>
      </c>
      <c r="L45" s="64"/>
      <c r="M45" s="62"/>
      <c r="N45" s="63" t="s">
        <v>15</v>
      </c>
      <c r="O45" s="64"/>
      <c r="P45" s="65"/>
    </row>
    <row r="46" spans="1:21" ht="21">
      <c r="A46" s="46">
        <v>38111</v>
      </c>
      <c r="B46" s="47"/>
      <c r="C46" s="103" t="s">
        <v>25</v>
      </c>
      <c r="D46" s="104"/>
      <c r="E46" s="104"/>
      <c r="F46" s="104"/>
      <c r="G46" s="104"/>
      <c r="H46" s="104"/>
      <c r="I46" s="104"/>
      <c r="J46" s="105"/>
      <c r="K46" s="57">
        <f>H38</f>
        <v>20000</v>
      </c>
      <c r="L46" s="58"/>
      <c r="M46" s="58"/>
      <c r="N46" s="58"/>
      <c r="O46" s="58"/>
      <c r="P46" s="59"/>
    </row>
    <row r="47" spans="1:21" ht="21">
      <c r="A47" s="122">
        <v>382</v>
      </c>
      <c r="B47" s="123"/>
      <c r="C47" s="73" t="s">
        <v>26</v>
      </c>
      <c r="D47" s="74"/>
      <c r="E47" s="74"/>
      <c r="F47" s="74"/>
      <c r="G47" s="74"/>
      <c r="H47" s="74"/>
      <c r="I47" s="74"/>
      <c r="J47" s="75"/>
      <c r="K47" s="25">
        <f>M38</f>
        <v>10000</v>
      </c>
      <c r="L47" s="24"/>
      <c r="M47" s="24"/>
      <c r="N47" s="25"/>
      <c r="O47" s="24"/>
      <c r="P47" s="26"/>
    </row>
    <row r="48" spans="1:21" ht="21">
      <c r="A48" s="35">
        <v>44566</v>
      </c>
      <c r="B48" s="36"/>
      <c r="C48" s="124" t="s">
        <v>47</v>
      </c>
      <c r="D48" s="125"/>
      <c r="E48" s="125"/>
      <c r="F48" s="125"/>
      <c r="G48" s="125"/>
      <c r="H48" s="125"/>
      <c r="I48" s="125"/>
      <c r="J48" s="126"/>
      <c r="K48" s="25">
        <f>S43+S44</f>
        <v>5700</v>
      </c>
      <c r="L48" s="24"/>
      <c r="M48" s="24"/>
      <c r="N48" s="24"/>
      <c r="O48" s="24"/>
      <c r="P48" s="26"/>
    </row>
    <row r="49" spans="1:16" ht="21">
      <c r="A49" s="19">
        <v>40131</v>
      </c>
      <c r="B49" s="20"/>
      <c r="C49" s="21" t="s">
        <v>48</v>
      </c>
      <c r="D49" s="22"/>
      <c r="E49" s="22"/>
      <c r="F49" s="22"/>
      <c r="G49" s="22"/>
      <c r="H49" s="22"/>
      <c r="I49" s="22"/>
      <c r="J49" s="23"/>
      <c r="K49" s="25"/>
      <c r="L49" s="24"/>
      <c r="M49" s="24"/>
      <c r="N49" s="25">
        <f>K46+K47+K48</f>
        <v>35700</v>
      </c>
      <c r="O49" s="24"/>
      <c r="P49" s="26"/>
    </row>
    <row r="51" spans="1:16" ht="21">
      <c r="A51" s="14" t="s">
        <v>49</v>
      </c>
    </row>
    <row r="52" spans="1:16" ht="21.75" thickBot="1">
      <c r="A52" s="14" t="s">
        <v>50</v>
      </c>
    </row>
    <row r="53" spans="1:16" ht="21.75" thickBot="1">
      <c r="A53" s="61" t="s">
        <v>12</v>
      </c>
      <c r="B53" s="62"/>
      <c r="C53" s="63" t="s">
        <v>51</v>
      </c>
      <c r="D53" s="64"/>
      <c r="E53" s="64"/>
      <c r="F53" s="64"/>
      <c r="G53" s="64"/>
      <c r="H53" s="64"/>
      <c r="I53" s="64"/>
      <c r="J53" s="62"/>
      <c r="K53" s="63" t="s">
        <v>14</v>
      </c>
      <c r="L53" s="64"/>
      <c r="M53" s="62"/>
      <c r="N53" s="63" t="s">
        <v>15</v>
      </c>
      <c r="O53" s="64"/>
      <c r="P53" s="65"/>
    </row>
    <row r="54" spans="1:16" ht="21">
      <c r="A54" s="19">
        <v>60111</v>
      </c>
      <c r="B54" s="20"/>
      <c r="C54" s="103" t="s">
        <v>17</v>
      </c>
      <c r="D54" s="104"/>
      <c r="E54" s="104"/>
      <c r="F54" s="104"/>
      <c r="G54" s="104"/>
      <c r="H54" s="104"/>
      <c r="I54" s="104"/>
      <c r="J54" s="105"/>
      <c r="K54" s="57">
        <f>H38</f>
        <v>20000</v>
      </c>
      <c r="L54" s="58"/>
      <c r="M54" s="58"/>
      <c r="N54" s="58"/>
      <c r="O54" s="58"/>
      <c r="P54" s="59"/>
    </row>
    <row r="55" spans="1:16" ht="21">
      <c r="A55" s="19">
        <v>60211</v>
      </c>
      <c r="B55" s="20"/>
      <c r="C55" s="68" t="s">
        <v>52</v>
      </c>
      <c r="D55" s="69"/>
      <c r="E55" s="69"/>
      <c r="F55" s="69"/>
      <c r="G55" s="69"/>
      <c r="H55" s="69"/>
      <c r="I55" s="69"/>
      <c r="J55" s="70"/>
      <c r="K55" s="25">
        <f>M38</f>
        <v>10000</v>
      </c>
      <c r="L55" s="24"/>
      <c r="M55" s="24"/>
      <c r="N55" s="25"/>
      <c r="O55" s="24"/>
      <c r="P55" s="26"/>
    </row>
    <row r="56" spans="1:16" ht="21">
      <c r="A56" s="46">
        <v>38111</v>
      </c>
      <c r="B56" s="47"/>
      <c r="C56" s="37" t="s">
        <v>25</v>
      </c>
      <c r="D56" s="38"/>
      <c r="E56" s="38"/>
      <c r="F56" s="38"/>
      <c r="G56" s="38"/>
      <c r="H56" s="38"/>
      <c r="I56" s="38"/>
      <c r="J56" s="39"/>
      <c r="K56" s="25"/>
      <c r="L56" s="24"/>
      <c r="M56" s="24"/>
      <c r="N56" s="155">
        <f>H38</f>
        <v>20000</v>
      </c>
      <c r="O56" s="24"/>
      <c r="P56" s="26"/>
    </row>
    <row r="57" spans="1:16" ht="21.75" thickBot="1">
      <c r="A57" s="160">
        <v>382</v>
      </c>
      <c r="B57" s="67"/>
      <c r="C57" s="29" t="s">
        <v>26</v>
      </c>
      <c r="D57" s="30"/>
      <c r="E57" s="30"/>
      <c r="F57" s="30"/>
      <c r="G57" s="30"/>
      <c r="H57" s="30"/>
      <c r="I57" s="30"/>
      <c r="J57" s="31"/>
      <c r="K57" s="33"/>
      <c r="L57" s="32"/>
      <c r="M57" s="32"/>
      <c r="N57" s="33">
        <f>M38</f>
        <v>10000</v>
      </c>
      <c r="O57" s="32"/>
      <c r="P57" s="34"/>
    </row>
    <row r="58" spans="1:16" ht="21">
      <c r="A58" s="19">
        <v>6031</v>
      </c>
      <c r="B58" s="20"/>
      <c r="C58" s="43" t="s">
        <v>29</v>
      </c>
      <c r="D58" s="44"/>
      <c r="E58" s="44"/>
      <c r="F58" s="44"/>
      <c r="G58" s="44"/>
      <c r="H58" s="44"/>
      <c r="I58" s="44"/>
      <c r="J58" s="45"/>
      <c r="K58" s="57">
        <f>K54</f>
        <v>20000</v>
      </c>
      <c r="L58" s="58"/>
      <c r="M58" s="58"/>
      <c r="N58" s="57"/>
      <c r="O58" s="58"/>
      <c r="P58" s="59"/>
    </row>
    <row r="59" spans="1:16" ht="21">
      <c r="A59" s="19">
        <v>6032</v>
      </c>
      <c r="B59" s="20"/>
      <c r="C59" s="21" t="s">
        <v>30</v>
      </c>
      <c r="D59" s="22"/>
      <c r="E59" s="22"/>
      <c r="F59" s="22"/>
      <c r="G59" s="22"/>
      <c r="H59" s="22"/>
      <c r="I59" s="22"/>
      <c r="J59" s="23"/>
      <c r="K59" s="25">
        <f>K55</f>
        <v>10000</v>
      </c>
      <c r="L59" s="24"/>
      <c r="M59" s="24"/>
      <c r="N59" s="25"/>
      <c r="O59" s="24"/>
      <c r="P59" s="26"/>
    </row>
    <row r="60" spans="1:16" ht="21">
      <c r="A60" s="46">
        <v>31</v>
      </c>
      <c r="B60" s="47"/>
      <c r="C60" s="24" t="s">
        <v>21</v>
      </c>
      <c r="D60" s="24"/>
      <c r="E60" s="24"/>
      <c r="F60" s="24"/>
      <c r="G60" s="24"/>
      <c r="H60" s="24"/>
      <c r="I60" s="24"/>
      <c r="J60" s="24"/>
      <c r="K60" s="25"/>
      <c r="L60" s="24"/>
      <c r="M60" s="24"/>
      <c r="N60" s="25">
        <f>N56</f>
        <v>20000</v>
      </c>
      <c r="O60" s="24"/>
      <c r="P60" s="26"/>
    </row>
    <row r="61" spans="1:16" ht="21.75" thickBot="1">
      <c r="A61" s="66">
        <v>326</v>
      </c>
      <c r="B61" s="67"/>
      <c r="C61" s="32" t="s">
        <v>22</v>
      </c>
      <c r="D61" s="32"/>
      <c r="E61" s="32"/>
      <c r="F61" s="32"/>
      <c r="G61" s="32"/>
      <c r="H61" s="32"/>
      <c r="I61" s="32"/>
      <c r="J61" s="32"/>
      <c r="K61" s="33"/>
      <c r="L61" s="32"/>
      <c r="M61" s="32"/>
      <c r="N61" s="33">
        <f>N57</f>
        <v>10000</v>
      </c>
      <c r="O61" s="32"/>
      <c r="P61" s="34"/>
    </row>
    <row r="62" spans="1:16" ht="21">
      <c r="A62" s="46">
        <v>31</v>
      </c>
      <c r="B62" s="47"/>
      <c r="C62" s="24" t="s">
        <v>21</v>
      </c>
      <c r="D62" s="24"/>
      <c r="E62" s="24"/>
      <c r="F62" s="24"/>
      <c r="G62" s="24"/>
      <c r="H62" s="24"/>
      <c r="I62" s="24"/>
      <c r="J62" s="24"/>
      <c r="K62" s="57">
        <f>H39</f>
        <v>5000</v>
      </c>
      <c r="L62" s="58"/>
      <c r="M62" s="58"/>
      <c r="N62" s="57"/>
      <c r="O62" s="58"/>
      <c r="P62" s="59"/>
    </row>
    <row r="63" spans="1:16" ht="21">
      <c r="A63" s="46">
        <v>326</v>
      </c>
      <c r="B63" s="47"/>
      <c r="C63" s="53" t="s">
        <v>22</v>
      </c>
      <c r="D63" s="53"/>
      <c r="E63" s="53"/>
      <c r="F63" s="53"/>
      <c r="G63" s="53"/>
      <c r="H63" s="53"/>
      <c r="I63" s="53"/>
      <c r="J63" s="53"/>
      <c r="K63" s="25">
        <f>M39</f>
        <v>10000</v>
      </c>
      <c r="L63" s="24"/>
      <c r="M63" s="24"/>
      <c r="N63" s="25"/>
      <c r="O63" s="24"/>
      <c r="P63" s="26"/>
    </row>
    <row r="64" spans="1:16" ht="21">
      <c r="A64" s="19">
        <v>6031</v>
      </c>
      <c r="B64" s="20"/>
      <c r="C64" s="43" t="s">
        <v>29</v>
      </c>
      <c r="D64" s="44"/>
      <c r="E64" s="44"/>
      <c r="F64" s="44"/>
      <c r="G64" s="44"/>
      <c r="H64" s="44"/>
      <c r="I64" s="44"/>
      <c r="J64" s="45"/>
      <c r="K64" s="25"/>
      <c r="L64" s="24"/>
      <c r="M64" s="24"/>
      <c r="N64" s="25">
        <f>K62</f>
        <v>5000</v>
      </c>
      <c r="O64" s="24"/>
      <c r="P64" s="26"/>
    </row>
    <row r="65" spans="1:16" ht="21.75" thickBot="1">
      <c r="A65" s="27">
        <v>6032</v>
      </c>
      <c r="B65" s="28"/>
      <c r="C65" s="29" t="s">
        <v>30</v>
      </c>
      <c r="D65" s="30"/>
      <c r="E65" s="30"/>
      <c r="F65" s="30"/>
      <c r="G65" s="30"/>
      <c r="H65" s="30"/>
      <c r="I65" s="30"/>
      <c r="J65" s="31"/>
      <c r="K65" s="33"/>
      <c r="L65" s="32"/>
      <c r="M65" s="32"/>
      <c r="N65" s="33">
        <f>K63</f>
        <v>10000</v>
      </c>
      <c r="O65" s="32"/>
      <c r="P65" s="34"/>
    </row>
    <row r="66" spans="1:16" ht="21">
      <c r="A66" s="14" t="s">
        <v>53</v>
      </c>
    </row>
    <row r="67" spans="1:16" ht="21">
      <c r="A67" s="14" t="s">
        <v>54</v>
      </c>
    </row>
  </sheetData>
  <sheetProtection password="C7AA" sheet="1" objects="1" scenarios="1"/>
  <mergeCells count="134">
    <mergeCell ref="A65:B65"/>
    <mergeCell ref="C65:J65"/>
    <mergeCell ref="K65:M65"/>
    <mergeCell ref="N65:P65"/>
    <mergeCell ref="A63:B63"/>
    <mergeCell ref="C63:J63"/>
    <mergeCell ref="K63:M63"/>
    <mergeCell ref="N63:P63"/>
    <mergeCell ref="A64:B64"/>
    <mergeCell ref="C64:J64"/>
    <mergeCell ref="K64:M64"/>
    <mergeCell ref="N64:P64"/>
    <mergeCell ref="A61:B61"/>
    <mergeCell ref="C61:J61"/>
    <mergeCell ref="K61:M61"/>
    <mergeCell ref="N61:P61"/>
    <mergeCell ref="A62:B62"/>
    <mergeCell ref="C62:J62"/>
    <mergeCell ref="K62:M62"/>
    <mergeCell ref="N62:P62"/>
    <mergeCell ref="A59:B59"/>
    <mergeCell ref="C59:J59"/>
    <mergeCell ref="K59:M59"/>
    <mergeCell ref="N59:P59"/>
    <mergeCell ref="A60:B60"/>
    <mergeCell ref="C60:J60"/>
    <mergeCell ref="K60:M60"/>
    <mergeCell ref="N60:P60"/>
    <mergeCell ref="A57:B57"/>
    <mergeCell ref="C57:J57"/>
    <mergeCell ref="K57:M57"/>
    <mergeCell ref="N57:P57"/>
    <mergeCell ref="A58:B58"/>
    <mergeCell ref="C58:J58"/>
    <mergeCell ref="K58:M58"/>
    <mergeCell ref="N58:P58"/>
    <mergeCell ref="A55:B55"/>
    <mergeCell ref="C55:J55"/>
    <mergeCell ref="K55:M55"/>
    <mergeCell ref="N55:P55"/>
    <mergeCell ref="A56:B56"/>
    <mergeCell ref="C56:J56"/>
    <mergeCell ref="K56:M56"/>
    <mergeCell ref="N56:P56"/>
    <mergeCell ref="A53:B53"/>
    <mergeCell ref="C53:J53"/>
    <mergeCell ref="K53:M53"/>
    <mergeCell ref="N53:P53"/>
    <mergeCell ref="A54:B54"/>
    <mergeCell ref="C54:J54"/>
    <mergeCell ref="K54:M54"/>
    <mergeCell ref="N54:P54"/>
    <mergeCell ref="N20:P20"/>
    <mergeCell ref="K20:M20"/>
    <mergeCell ref="A21:B21"/>
    <mergeCell ref="C21:J21"/>
    <mergeCell ref="K21:M21"/>
    <mergeCell ref="N21:P21"/>
    <mergeCell ref="A22:B22"/>
    <mergeCell ref="C22:J22"/>
    <mergeCell ref="K22:M22"/>
    <mergeCell ref="N22:P22"/>
    <mergeCell ref="A23:B23"/>
    <mergeCell ref="C23:J23"/>
    <mergeCell ref="K23:M23"/>
    <mergeCell ref="N23:P23"/>
    <mergeCell ref="A24:B24"/>
    <mergeCell ref="C24:J24"/>
    <mergeCell ref="B12:E12"/>
    <mergeCell ref="B14:E14"/>
    <mergeCell ref="B16:E16"/>
    <mergeCell ref="G12:J12"/>
    <mergeCell ref="G14:J14"/>
    <mergeCell ref="G16:J16"/>
    <mergeCell ref="B18:E18"/>
    <mergeCell ref="G18:J18"/>
    <mergeCell ref="A20:B20"/>
    <mergeCell ref="C20:J20"/>
    <mergeCell ref="K24:M24"/>
    <mergeCell ref="N24:P24"/>
    <mergeCell ref="A25:B25"/>
    <mergeCell ref="C25:J25"/>
    <mergeCell ref="K25:M25"/>
    <mergeCell ref="N25:P25"/>
    <mergeCell ref="A26:B26"/>
    <mergeCell ref="C26:J26"/>
    <mergeCell ref="K26:M26"/>
    <mergeCell ref="N26:P26"/>
    <mergeCell ref="B36:G36"/>
    <mergeCell ref="M36:P36"/>
    <mergeCell ref="H36:L36"/>
    <mergeCell ref="B37:G37"/>
    <mergeCell ref="H37:L37"/>
    <mergeCell ref="M37:P37"/>
    <mergeCell ref="B38:G38"/>
    <mergeCell ref="H38:L38"/>
    <mergeCell ref="M38:P38"/>
    <mergeCell ref="B39:G39"/>
    <mergeCell ref="H39:L39"/>
    <mergeCell ref="M39:P39"/>
    <mergeCell ref="B40:G40"/>
    <mergeCell ref="H40:L40"/>
    <mergeCell ref="M40:P40"/>
    <mergeCell ref="B41:G41"/>
    <mergeCell ref="H41:L41"/>
    <mergeCell ref="M41:P41"/>
    <mergeCell ref="B42:G42"/>
    <mergeCell ref="H42:L42"/>
    <mergeCell ref="M42:P42"/>
    <mergeCell ref="B43:G43"/>
    <mergeCell ref="H43:L43"/>
    <mergeCell ref="M43:P43"/>
    <mergeCell ref="K45:M45"/>
    <mergeCell ref="N45:P45"/>
    <mergeCell ref="A46:B46"/>
    <mergeCell ref="C46:J46"/>
    <mergeCell ref="K46:M46"/>
    <mergeCell ref="N46:P46"/>
    <mergeCell ref="S43:U43"/>
    <mergeCell ref="S44:U44"/>
    <mergeCell ref="A49:B49"/>
    <mergeCell ref="C49:J49"/>
    <mergeCell ref="K49:M49"/>
    <mergeCell ref="N49:P49"/>
    <mergeCell ref="A47:B47"/>
    <mergeCell ref="C47:J47"/>
    <mergeCell ref="K47:M47"/>
    <mergeCell ref="N47:P47"/>
    <mergeCell ref="A48:B48"/>
    <mergeCell ref="C48:J48"/>
    <mergeCell ref="K48:M48"/>
    <mergeCell ref="N48:P48"/>
    <mergeCell ref="A45:B45"/>
    <mergeCell ref="C45:J45"/>
  </mergeCells>
  <pageMargins left="0.18" right="0.24" top="0.33" bottom="0.3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/>
  </sheetViews>
  <sheetFormatPr baseColWidth="10" defaultColWidth="5.7109375" defaultRowHeight="15"/>
  <sheetData>
    <row r="1" spans="1:20" ht="15" customHeight="1" thickBot="1"/>
    <row r="2" spans="1:20" ht="18" customHeight="1" thickBot="1">
      <c r="A2" s="266" t="s">
        <v>55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8"/>
    </row>
    <row r="3" spans="1:20" ht="22.5" customHeight="1" thickBot="1">
      <c r="A3" s="224" t="s">
        <v>56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6"/>
    </row>
    <row r="4" spans="1:20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0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0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0" ht="15" customHeight="1">
      <c r="A7" s="5"/>
    </row>
    <row r="8" spans="1:20" ht="15" customHeight="1">
      <c r="A8" s="5"/>
    </row>
    <row r="9" spans="1:20" ht="15.75" customHeight="1"/>
    <row r="10" spans="1:20" ht="15" customHeight="1" thickBot="1"/>
    <row r="11" spans="1:20" ht="15" customHeight="1">
      <c r="A11" s="227" t="s">
        <v>57</v>
      </c>
      <c r="B11" s="228"/>
      <c r="C11" s="228"/>
      <c r="D11" s="229"/>
      <c r="E11" s="230" t="s">
        <v>58</v>
      </c>
      <c r="F11" s="231"/>
      <c r="G11" s="231"/>
      <c r="H11" s="231"/>
      <c r="I11" s="231"/>
      <c r="J11" s="231"/>
      <c r="K11" s="232"/>
      <c r="L11" s="236" t="s">
        <v>59</v>
      </c>
      <c r="M11" s="228"/>
      <c r="N11" s="228"/>
      <c r="O11" s="228"/>
      <c r="P11" s="228"/>
      <c r="Q11" s="237"/>
      <c r="R11" s="6"/>
      <c r="S11" s="6"/>
      <c r="T11" s="6"/>
    </row>
    <row r="12" spans="1:20" ht="15" customHeight="1">
      <c r="A12" s="238" t="s">
        <v>60</v>
      </c>
      <c r="B12" s="239"/>
      <c r="C12" s="240" t="s">
        <v>61</v>
      </c>
      <c r="D12" s="241"/>
      <c r="E12" s="233"/>
      <c r="F12" s="234"/>
      <c r="G12" s="234"/>
      <c r="H12" s="234"/>
      <c r="I12" s="234"/>
      <c r="J12" s="234"/>
      <c r="K12" s="235"/>
      <c r="L12" s="242" t="s">
        <v>62</v>
      </c>
      <c r="M12" s="243"/>
      <c r="N12" s="244"/>
      <c r="O12" s="242" t="s">
        <v>62</v>
      </c>
      <c r="P12" s="243"/>
      <c r="Q12" s="245"/>
      <c r="R12" s="6"/>
      <c r="S12" s="6"/>
      <c r="T12" s="6"/>
    </row>
    <row r="13" spans="1:20" ht="15" customHeight="1">
      <c r="A13" s="209">
        <v>300</v>
      </c>
      <c r="B13" s="210"/>
      <c r="C13" s="211"/>
      <c r="D13" s="212"/>
      <c r="E13" s="213" t="s">
        <v>63</v>
      </c>
      <c r="F13" s="214"/>
      <c r="G13" s="214"/>
      <c r="H13" s="214"/>
      <c r="I13" s="214"/>
      <c r="J13" s="214"/>
      <c r="K13" s="215"/>
      <c r="L13" s="216">
        <v>1000</v>
      </c>
      <c r="M13" s="217"/>
      <c r="N13" s="218"/>
      <c r="O13" s="219"/>
      <c r="P13" s="220"/>
      <c r="Q13" s="221"/>
      <c r="R13" s="6"/>
      <c r="S13" s="6"/>
      <c r="T13" s="6"/>
    </row>
    <row r="14" spans="1:20" ht="15" customHeight="1" thickBot="1">
      <c r="A14" s="265"/>
      <c r="B14" s="182"/>
      <c r="C14" s="178">
        <v>3800</v>
      </c>
      <c r="D14" s="179"/>
      <c r="E14" s="180" t="s">
        <v>64</v>
      </c>
      <c r="F14" s="181"/>
      <c r="G14" s="181"/>
      <c r="H14" s="181"/>
      <c r="I14" s="181"/>
      <c r="J14" s="181"/>
      <c r="K14" s="177"/>
      <c r="L14" s="180"/>
      <c r="M14" s="181"/>
      <c r="N14" s="177"/>
      <c r="O14" s="183">
        <f>L13</f>
        <v>1000</v>
      </c>
      <c r="P14" s="184"/>
      <c r="Q14" s="185"/>
      <c r="R14" s="6"/>
      <c r="S14" s="6"/>
      <c r="T14" s="6"/>
    </row>
    <row r="15" spans="1:20" ht="18" customHeight="1" thickBot="1">
      <c r="A15" s="191" t="s">
        <v>65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3"/>
      <c r="R15" s="6"/>
      <c r="S15" s="6"/>
      <c r="T15" s="6"/>
    </row>
    <row r="16" spans="1:20" ht="15" customHeight="1">
      <c r="A16" s="256">
        <v>3800</v>
      </c>
      <c r="B16" s="257"/>
      <c r="C16" s="258"/>
      <c r="D16" s="257"/>
      <c r="E16" s="259" t="s">
        <v>64</v>
      </c>
      <c r="F16" s="260"/>
      <c r="G16" s="260"/>
      <c r="H16" s="260"/>
      <c r="I16" s="260"/>
      <c r="J16" s="260"/>
      <c r="K16" s="261"/>
      <c r="L16" s="171">
        <f>O14</f>
        <v>1000</v>
      </c>
      <c r="M16" s="172"/>
      <c r="N16" s="167"/>
      <c r="O16" s="262"/>
      <c r="P16" s="263"/>
      <c r="Q16" s="264"/>
      <c r="R16" s="7"/>
      <c r="S16" s="6"/>
      <c r="T16" s="6"/>
    </row>
    <row r="17" spans="1:20" ht="15" customHeight="1" thickBot="1">
      <c r="A17" s="176"/>
      <c r="B17" s="177"/>
      <c r="C17" s="178">
        <v>4080</v>
      </c>
      <c r="D17" s="179"/>
      <c r="E17" s="253" t="s">
        <v>66</v>
      </c>
      <c r="F17" s="254"/>
      <c r="G17" s="254"/>
      <c r="H17" s="254"/>
      <c r="I17" s="254"/>
      <c r="J17" s="254"/>
      <c r="K17" s="255"/>
      <c r="L17" s="180"/>
      <c r="M17" s="181"/>
      <c r="N17" s="177"/>
      <c r="O17" s="189">
        <f>L16</f>
        <v>1000</v>
      </c>
      <c r="P17" s="181"/>
      <c r="Q17" s="190"/>
      <c r="R17" s="8"/>
      <c r="S17" s="6"/>
      <c r="T17" s="6"/>
    </row>
    <row r="18" spans="1:20" ht="18" customHeight="1" thickBot="1">
      <c r="A18" s="191" t="s">
        <v>67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3"/>
      <c r="R18" s="8"/>
      <c r="S18" s="6"/>
      <c r="T18" s="6"/>
    </row>
    <row r="19" spans="1:20" ht="15" customHeight="1">
      <c r="A19" s="164">
        <v>4080</v>
      </c>
      <c r="B19" s="165"/>
      <c r="C19" s="166"/>
      <c r="D19" s="167"/>
      <c r="E19" s="246" t="s">
        <v>66</v>
      </c>
      <c r="F19" s="247"/>
      <c r="G19" s="247"/>
      <c r="H19" s="247"/>
      <c r="I19" s="247"/>
      <c r="J19" s="247"/>
      <c r="K19" s="248"/>
      <c r="L19" s="249">
        <f>L16</f>
        <v>1000</v>
      </c>
      <c r="M19" s="250"/>
      <c r="N19" s="251"/>
      <c r="O19" s="166"/>
      <c r="P19" s="172"/>
      <c r="Q19" s="252"/>
      <c r="R19" s="6"/>
      <c r="S19" s="6"/>
      <c r="T19" s="6"/>
    </row>
    <row r="20" spans="1:20" ht="15" customHeight="1" thickBot="1">
      <c r="A20" s="176"/>
      <c r="B20" s="177"/>
      <c r="C20" s="178">
        <v>401</v>
      </c>
      <c r="D20" s="179"/>
      <c r="E20" s="180" t="s">
        <v>68</v>
      </c>
      <c r="F20" s="181"/>
      <c r="G20" s="181"/>
      <c r="H20" s="181"/>
      <c r="I20" s="181"/>
      <c r="J20" s="181"/>
      <c r="K20" s="177"/>
      <c r="L20" s="173"/>
      <c r="M20" s="174"/>
      <c r="N20" s="182"/>
      <c r="O20" s="183">
        <f>L19</f>
        <v>1000</v>
      </c>
      <c r="P20" s="184"/>
      <c r="Q20" s="185"/>
      <c r="R20" s="222"/>
      <c r="S20" s="223"/>
      <c r="T20" s="223"/>
    </row>
    <row r="21" spans="1:20" ht="18" customHeight="1" thickBot="1">
      <c r="A21" s="191" t="s">
        <v>69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3"/>
      <c r="R21" s="6"/>
      <c r="S21" s="6"/>
      <c r="T21" s="6"/>
    </row>
    <row r="22" spans="1:20" ht="15" customHeight="1" thickBo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6"/>
      <c r="S22" s="6"/>
      <c r="T22" s="6"/>
    </row>
    <row r="23" spans="1:20" ht="22.5" customHeight="1" thickBot="1">
      <c r="A23" s="224" t="s">
        <v>70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6"/>
      <c r="R23" s="6"/>
      <c r="S23" s="6"/>
      <c r="T23" s="6"/>
    </row>
    <row r="24" spans="1:20" ht="1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6"/>
      <c r="S24" s="6"/>
      <c r="T24" s="6"/>
    </row>
    <row r="25" spans="1:20" ht="1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6"/>
      <c r="S25" s="6"/>
      <c r="T25" s="6"/>
    </row>
    <row r="26" spans="1:20" ht="1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6"/>
      <c r="S26" s="6"/>
      <c r="T26" s="6"/>
    </row>
    <row r="27" spans="1:20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6"/>
      <c r="S27" s="6"/>
      <c r="T27" s="6"/>
    </row>
    <row r="28" spans="1:20" ht="1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6"/>
      <c r="S28" s="6"/>
      <c r="T28" s="6"/>
    </row>
    <row r="29" spans="1:20" ht="1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6"/>
      <c r="S29" s="6"/>
      <c r="T29" s="6"/>
    </row>
    <row r="30" spans="1:20" ht="1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6"/>
      <c r="S30" s="6"/>
      <c r="T30" s="6"/>
    </row>
    <row r="31" spans="1:20" ht="1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6"/>
      <c r="S31" s="6"/>
      <c r="T31" s="6"/>
    </row>
    <row r="32" spans="1:20" ht="15" customHeight="1" thickBo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6"/>
      <c r="S32" s="6"/>
      <c r="T32" s="6"/>
    </row>
    <row r="33" spans="1:17" ht="21">
      <c r="A33" s="227" t="s">
        <v>57</v>
      </c>
      <c r="B33" s="228"/>
      <c r="C33" s="228"/>
      <c r="D33" s="229"/>
      <c r="E33" s="230" t="s">
        <v>58</v>
      </c>
      <c r="F33" s="231"/>
      <c r="G33" s="231"/>
      <c r="H33" s="231"/>
      <c r="I33" s="231"/>
      <c r="J33" s="231"/>
      <c r="K33" s="232"/>
      <c r="L33" s="236" t="s">
        <v>59</v>
      </c>
      <c r="M33" s="228"/>
      <c r="N33" s="228"/>
      <c r="O33" s="228"/>
      <c r="P33" s="228"/>
      <c r="Q33" s="237"/>
    </row>
    <row r="34" spans="1:17" ht="21">
      <c r="A34" s="238" t="s">
        <v>60</v>
      </c>
      <c r="B34" s="239"/>
      <c r="C34" s="240" t="s">
        <v>61</v>
      </c>
      <c r="D34" s="241"/>
      <c r="E34" s="233"/>
      <c r="F34" s="234"/>
      <c r="G34" s="234"/>
      <c r="H34" s="234"/>
      <c r="I34" s="234"/>
      <c r="J34" s="234"/>
      <c r="K34" s="235"/>
      <c r="L34" s="242" t="s">
        <v>62</v>
      </c>
      <c r="M34" s="243"/>
      <c r="N34" s="244"/>
      <c r="O34" s="242" t="s">
        <v>62</v>
      </c>
      <c r="P34" s="243"/>
      <c r="Q34" s="245"/>
    </row>
    <row r="35" spans="1:17" ht="21">
      <c r="A35" s="209">
        <v>3800</v>
      </c>
      <c r="B35" s="210"/>
      <c r="C35" s="211"/>
      <c r="D35" s="212"/>
      <c r="E35" s="213" t="s">
        <v>64</v>
      </c>
      <c r="F35" s="214"/>
      <c r="G35" s="214"/>
      <c r="H35" s="214"/>
      <c r="I35" s="214"/>
      <c r="J35" s="214"/>
      <c r="K35" s="215"/>
      <c r="L35" s="216">
        <v>1000</v>
      </c>
      <c r="M35" s="217"/>
      <c r="N35" s="218"/>
      <c r="O35" s="219"/>
      <c r="P35" s="220"/>
      <c r="Q35" s="221"/>
    </row>
    <row r="36" spans="1:17" ht="21.75" thickBot="1">
      <c r="A36" s="176"/>
      <c r="B36" s="177"/>
      <c r="C36" s="178">
        <v>401</v>
      </c>
      <c r="D36" s="179"/>
      <c r="E36" s="180" t="s">
        <v>68</v>
      </c>
      <c r="F36" s="181"/>
      <c r="G36" s="181"/>
      <c r="H36" s="181"/>
      <c r="I36" s="181"/>
      <c r="J36" s="181"/>
      <c r="K36" s="177"/>
      <c r="L36" s="180"/>
      <c r="M36" s="181"/>
      <c r="N36" s="177"/>
      <c r="O36" s="183">
        <f>L35</f>
        <v>1000</v>
      </c>
      <c r="P36" s="184"/>
      <c r="Q36" s="185"/>
    </row>
    <row r="37" spans="1:17" ht="21.75" thickBot="1">
      <c r="A37" s="194" t="s">
        <v>71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6"/>
    </row>
    <row r="38" spans="1:17" ht="21">
      <c r="A38" s="197">
        <v>370</v>
      </c>
      <c r="B38" s="198"/>
      <c r="C38" s="199"/>
      <c r="D38" s="198"/>
      <c r="E38" s="200" t="s">
        <v>64</v>
      </c>
      <c r="F38" s="201"/>
      <c r="G38" s="201"/>
      <c r="H38" s="201"/>
      <c r="I38" s="201"/>
      <c r="J38" s="201"/>
      <c r="K38" s="202"/>
      <c r="L38" s="203">
        <f>O36</f>
        <v>1000</v>
      </c>
      <c r="M38" s="204"/>
      <c r="N38" s="205"/>
      <c r="O38" s="206"/>
      <c r="P38" s="207"/>
      <c r="Q38" s="208"/>
    </row>
    <row r="39" spans="1:17" ht="21.75" thickBot="1">
      <c r="A39" s="176"/>
      <c r="B39" s="177"/>
      <c r="C39" s="178">
        <v>3800</v>
      </c>
      <c r="D39" s="179"/>
      <c r="E39" s="186" t="s">
        <v>64</v>
      </c>
      <c r="F39" s="187"/>
      <c r="G39" s="187"/>
      <c r="H39" s="187"/>
      <c r="I39" s="187"/>
      <c r="J39" s="187"/>
      <c r="K39" s="188"/>
      <c r="L39" s="180"/>
      <c r="M39" s="181"/>
      <c r="N39" s="177"/>
      <c r="O39" s="189">
        <f>L38</f>
        <v>1000</v>
      </c>
      <c r="P39" s="181"/>
      <c r="Q39" s="190"/>
    </row>
    <row r="40" spans="1:17" ht="21.75" thickBot="1">
      <c r="A40" s="191" t="s">
        <v>72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3"/>
    </row>
    <row r="41" spans="1:17" ht="22.5">
      <c r="A41" s="164">
        <v>300</v>
      </c>
      <c r="B41" s="165"/>
      <c r="C41" s="166"/>
      <c r="D41" s="167"/>
      <c r="E41" s="168" t="s">
        <v>63</v>
      </c>
      <c r="F41" s="169"/>
      <c r="G41" s="169"/>
      <c r="H41" s="169"/>
      <c r="I41" s="169"/>
      <c r="J41" s="169"/>
      <c r="K41" s="170"/>
      <c r="L41" s="171">
        <f>L38</f>
        <v>1000</v>
      </c>
      <c r="M41" s="172"/>
      <c r="N41" s="167"/>
      <c r="O41" s="173"/>
      <c r="P41" s="174"/>
      <c r="Q41" s="175"/>
    </row>
    <row r="42" spans="1:17" ht="21.75" thickBot="1">
      <c r="A42" s="176"/>
      <c r="B42" s="177"/>
      <c r="C42" s="178">
        <v>370</v>
      </c>
      <c r="D42" s="179"/>
      <c r="E42" s="180" t="s">
        <v>73</v>
      </c>
      <c r="F42" s="181"/>
      <c r="G42" s="181"/>
      <c r="H42" s="181"/>
      <c r="I42" s="181"/>
      <c r="J42" s="181"/>
      <c r="K42" s="177"/>
      <c r="L42" s="173"/>
      <c r="M42" s="174"/>
      <c r="N42" s="182"/>
      <c r="O42" s="183">
        <f>L41</f>
        <v>1000</v>
      </c>
      <c r="P42" s="184"/>
      <c r="Q42" s="185"/>
    </row>
    <row r="43" spans="1:17" ht="21.75" thickBot="1">
      <c r="A43" s="161" t="s">
        <v>74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3"/>
    </row>
  </sheetData>
  <sheetProtection password="C7AA" sheet="1" objects="1" scenarios="1"/>
  <mergeCells count="84">
    <mergeCell ref="A2:Q2"/>
    <mergeCell ref="A3:Q3"/>
    <mergeCell ref="A11:D11"/>
    <mergeCell ref="E11:K12"/>
    <mergeCell ref="L11:Q11"/>
    <mergeCell ref="A12:B12"/>
    <mergeCell ref="C12:D12"/>
    <mergeCell ref="L12:N12"/>
    <mergeCell ref="O12:Q12"/>
    <mergeCell ref="A14:B14"/>
    <mergeCell ref="C14:D14"/>
    <mergeCell ref="E14:K14"/>
    <mergeCell ref="L14:N14"/>
    <mergeCell ref="O14:Q14"/>
    <mergeCell ref="A13:B13"/>
    <mergeCell ref="C13:D13"/>
    <mergeCell ref="E13:K13"/>
    <mergeCell ref="L13:N13"/>
    <mergeCell ref="O13:Q13"/>
    <mergeCell ref="A18:Q18"/>
    <mergeCell ref="A15:Q15"/>
    <mergeCell ref="A16:B16"/>
    <mergeCell ref="C16:D16"/>
    <mergeCell ref="E16:K16"/>
    <mergeCell ref="L16:N16"/>
    <mergeCell ref="O16:Q16"/>
    <mergeCell ref="A17:B17"/>
    <mergeCell ref="C17:D17"/>
    <mergeCell ref="E17:K17"/>
    <mergeCell ref="L17:N17"/>
    <mergeCell ref="O17:Q17"/>
    <mergeCell ref="A19:B19"/>
    <mergeCell ref="C19:D19"/>
    <mergeCell ref="E19:K19"/>
    <mergeCell ref="L19:N19"/>
    <mergeCell ref="O19:Q19"/>
    <mergeCell ref="R20:T20"/>
    <mergeCell ref="A21:Q21"/>
    <mergeCell ref="A23:Q23"/>
    <mergeCell ref="A33:D33"/>
    <mergeCell ref="E33:K34"/>
    <mergeCell ref="L33:Q33"/>
    <mergeCell ref="A34:B34"/>
    <mergeCell ref="C34:D34"/>
    <mergeCell ref="L34:N34"/>
    <mergeCell ref="O34:Q34"/>
    <mergeCell ref="A20:B20"/>
    <mergeCell ref="C20:D20"/>
    <mergeCell ref="E20:K20"/>
    <mergeCell ref="L20:N20"/>
    <mergeCell ref="O20:Q20"/>
    <mergeCell ref="A36:B36"/>
    <mergeCell ref="C36:D36"/>
    <mergeCell ref="E36:K36"/>
    <mergeCell ref="L36:N36"/>
    <mergeCell ref="O36:Q36"/>
    <mergeCell ref="A35:B35"/>
    <mergeCell ref="C35:D35"/>
    <mergeCell ref="E35:K35"/>
    <mergeCell ref="L35:N35"/>
    <mergeCell ref="O35:Q35"/>
    <mergeCell ref="A40:Q40"/>
    <mergeCell ref="A37:Q37"/>
    <mergeCell ref="A38:B38"/>
    <mergeCell ref="C38:D38"/>
    <mergeCell ref="E38:K38"/>
    <mergeCell ref="L38:N38"/>
    <mergeCell ref="O38:Q38"/>
    <mergeCell ref="A39:B39"/>
    <mergeCell ref="C39:D39"/>
    <mergeCell ref="E39:K39"/>
    <mergeCell ref="L39:N39"/>
    <mergeCell ref="O39:Q39"/>
    <mergeCell ref="A43:Q43"/>
    <mergeCell ref="A41:B41"/>
    <mergeCell ref="C41:D41"/>
    <mergeCell ref="E41:K41"/>
    <mergeCell ref="L41:N41"/>
    <mergeCell ref="O41:Q41"/>
    <mergeCell ref="A42:B42"/>
    <mergeCell ref="C42:D42"/>
    <mergeCell ref="E42:K42"/>
    <mergeCell ref="L42:N42"/>
    <mergeCell ref="O42:Q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Feuil2 (2)</vt:lpstr>
      <vt:lpstr>Feuil2 (3)</vt:lpstr>
      <vt:lpstr>Feuil2</vt:lpstr>
      <vt:lpstr>Regularisation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2021-03-09T06:16:18Z</dcterms:modified>
</cp:coreProperties>
</file>