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0490" windowHeight="7650"/>
  </bookViews>
  <sheets>
    <sheet name="Droit-Déduc" sheetId="1" r:id="rId1"/>
    <sheet name="Cas-1" sheetId="2" r:id="rId2"/>
    <sheet name="Cas-2" sheetId="3" r:id="rId3"/>
    <sheet name="Cas-2-G50-1-JANV" sheetId="4" r:id="rId4"/>
    <sheet name="Cas-2-G50-2JANV-" sheetId="5" r:id="rId5"/>
    <sheet name="CAS-2-G50-3JANV-" sheetId="6" r:id="rId6"/>
    <sheet name="Cas--2-G50--FEV" sheetId="7" r:id="rId7"/>
    <sheet name="Cas--2-G50-FEV" sheetId="8" r:id="rId8"/>
    <sheet name="Cas--2-G50--3-FEV)" sheetId="9" r:id="rId9"/>
  </sheets>
  <externalReferences>
    <externalReference r:id="rId10"/>
  </externalReferences>
  <definedNames>
    <definedName name="AFRAS13" localSheetId="8">#REF!</definedName>
    <definedName name="AFRAS13" localSheetId="7">#REF!</definedName>
    <definedName name="AFRAS13">#REF!</definedName>
    <definedName name="_xlnm.Database" localSheetId="8">#REF!</definedName>
    <definedName name="_xlnm.Database" localSheetId="7">#REF!</definedName>
    <definedName name="_xlnm.Database">#REF!</definedName>
    <definedName name="HTML_CodePage" hidden="1">1252</definedName>
    <definedName name="HTML_Control" hidden="1">{"'Vierge'!$A$1:$I$35"}</definedName>
    <definedName name="HTML_Description" hidden="1">""</definedName>
    <definedName name="HTML_Email" hidden="1">""</definedName>
    <definedName name="HTML_Header" hidden="1">"simulation"</definedName>
    <definedName name="HTML_LastUpdate" hidden="1">"06/02/02"</definedName>
    <definedName name="HTML_LineAfter" hidden="1">FALSE</definedName>
    <definedName name="HTML_LineBefore" hidden="1">FALSE</definedName>
    <definedName name="HTML_Name" hidden="1">"Etienne Frommelt"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"C:\Mes Documents\MonHTML.htm"</definedName>
    <definedName name="HTML_PathTemplate" hidden="1">"C:\Mes Documents\Mes sites Web\famidac.net\www\bulletin_salaire.htm"</definedName>
    <definedName name="HTML_Title" hidden="1">"Paye famille d'accueil 2002"</definedName>
    <definedName name="Lesort" hidden="1">{"'Vierge'!$A$1:$I$35"}</definedName>
    <definedName name="Mahé" hidden="1">{"'Vierge'!$A$1:$I$35"}</definedName>
  </definedNames>
  <calcPr calcId="162913"/>
</workbook>
</file>

<file path=xl/calcChain.xml><?xml version="1.0" encoding="utf-8"?>
<calcChain xmlns="http://schemas.openxmlformats.org/spreadsheetml/2006/main">
  <c r="F18" i="6" l="1"/>
  <c r="F32" i="6" s="1"/>
  <c r="Z24" i="4"/>
  <c r="AR24" i="4" s="1"/>
  <c r="G32" i="6"/>
  <c r="I30" i="6"/>
  <c r="K30" i="6" s="1"/>
  <c r="I29" i="6"/>
  <c r="K29" i="6" s="1"/>
  <c r="I28" i="6"/>
  <c r="K28" i="6" s="1"/>
  <c r="I26" i="6"/>
  <c r="K26" i="6" s="1"/>
  <c r="I25" i="6"/>
  <c r="K25" i="6" s="1"/>
  <c r="I24" i="6"/>
  <c r="K24" i="6" s="1"/>
  <c r="I23" i="6"/>
  <c r="K23" i="6" s="1"/>
  <c r="I22" i="6"/>
  <c r="K22" i="6" s="1"/>
  <c r="I21" i="6"/>
  <c r="K21" i="6" s="1"/>
  <c r="I20" i="6"/>
  <c r="K20" i="6" s="1"/>
  <c r="I19" i="6"/>
  <c r="K19" i="6" s="1"/>
  <c r="I17" i="6"/>
  <c r="K17" i="6" s="1"/>
  <c r="I14" i="6"/>
  <c r="K14" i="6" s="1"/>
  <c r="I13" i="6"/>
  <c r="K13" i="6" s="1"/>
  <c r="I12" i="6"/>
  <c r="K12" i="6" s="1"/>
  <c r="I11" i="6"/>
  <c r="K11" i="6" s="1"/>
  <c r="I10" i="6"/>
  <c r="K10" i="6" s="1"/>
  <c r="I9" i="6"/>
  <c r="K9" i="6" s="1"/>
  <c r="W35" i="5"/>
  <c r="W33" i="5"/>
  <c r="AM22" i="5"/>
  <c r="BK17" i="5"/>
  <c r="W29" i="5" s="1"/>
  <c r="BK22" i="5"/>
  <c r="BK11" i="5"/>
  <c r="W34" i="5" s="1"/>
  <c r="AM11" i="5"/>
  <c r="BG1" i="5"/>
  <c r="AY1" i="5"/>
  <c r="W32" i="5"/>
  <c r="BJ58" i="4"/>
  <c r="AM58" i="4"/>
  <c r="BJ39" i="4"/>
  <c r="BJ30" i="4"/>
  <c r="AR30" i="4"/>
  <c r="BJ28" i="4"/>
  <c r="AR28" i="4"/>
  <c r="BJ26" i="4"/>
  <c r="AR26" i="4"/>
  <c r="BJ22" i="4"/>
  <c r="AR22" i="4"/>
  <c r="Y4" i="4"/>
  <c r="Z32" i="4" l="1"/>
  <c r="I18" i="6"/>
  <c r="K18" i="6" s="1"/>
  <c r="W30" i="5"/>
  <c r="I27" i="6"/>
  <c r="K27" i="6" s="1"/>
  <c r="K32" i="6" l="1"/>
  <c r="K34" i="6" s="1"/>
  <c r="K40" i="6" s="1"/>
  <c r="BJ24" i="4"/>
  <c r="BJ32" i="4" s="1"/>
  <c r="W28" i="5" s="1"/>
  <c r="AR32" i="4"/>
  <c r="I32" i="6"/>
  <c r="E47" i="3" l="1"/>
  <c r="L45" i="3"/>
  <c r="I44" i="3"/>
  <c r="L42" i="3"/>
  <c r="I41" i="3"/>
  <c r="L16" i="3"/>
  <c r="I29" i="3" s="1"/>
  <c r="L25" i="3"/>
  <c r="F28" i="3" s="1"/>
  <c r="B38" i="3" s="1"/>
  <c r="L23" i="3"/>
  <c r="L22" i="3"/>
  <c r="F38" i="6" s="1"/>
  <c r="F19" i="3"/>
  <c r="F40" i="3" s="1"/>
  <c r="E48" i="3" s="1"/>
  <c r="L17" i="3"/>
  <c r="I30" i="3" s="1"/>
  <c r="L13" i="3"/>
  <c r="I33" i="3" s="1"/>
  <c r="L14" i="3"/>
  <c r="I34" i="3" s="1"/>
  <c r="L15" i="3"/>
  <c r="I35" i="3" s="1"/>
  <c r="L12" i="3"/>
  <c r="I32" i="3" s="1"/>
  <c r="M46" i="2"/>
  <c r="H46" i="2"/>
  <c r="C46" i="2"/>
  <c r="AB38" i="2"/>
  <c r="AB50" i="2" s="1"/>
  <c r="AI45" i="2"/>
  <c r="AI30" i="2"/>
  <c r="AE33" i="2"/>
  <c r="AB58" i="2"/>
  <c r="AG43" i="2"/>
  <c r="AG28" i="2"/>
  <c r="AB23" i="2"/>
  <c r="AB35" i="2" s="1"/>
  <c r="AC13" i="2"/>
  <c r="AB8" i="2"/>
  <c r="AB15" i="2"/>
  <c r="AB20" i="2"/>
  <c r="N35" i="2"/>
  <c r="N36" i="2" s="1"/>
  <c r="E35" i="2"/>
  <c r="N34" i="2"/>
  <c r="AE56" i="2" s="1"/>
  <c r="AE59" i="2" s="1"/>
  <c r="N32" i="2"/>
  <c r="K32" i="2"/>
  <c r="M30" i="2"/>
  <c r="P38" i="2" s="1"/>
  <c r="N42" i="2" s="1"/>
  <c r="F31" i="2"/>
  <c r="J25" i="2"/>
  <c r="F25" i="2"/>
  <c r="AE48" i="2" s="1"/>
  <c r="K24" i="2"/>
  <c r="AB45" i="2" s="1"/>
  <c r="G24" i="2"/>
  <c r="J20" i="2"/>
  <c r="F20" i="2"/>
  <c r="H32" i="2" s="1"/>
  <c r="L19" i="2"/>
  <c r="AK30" i="2" s="1"/>
  <c r="J19" i="2"/>
  <c r="J30" i="2" s="1"/>
  <c r="K38" i="2" s="1"/>
  <c r="I42" i="2" s="1"/>
  <c r="J17" i="2"/>
  <c r="F17" i="2"/>
  <c r="AG13" i="2" s="1"/>
  <c r="L16" i="2"/>
  <c r="AK15" i="2" s="1"/>
  <c r="J16" i="2"/>
  <c r="G30" i="2" s="1"/>
  <c r="K11" i="2"/>
  <c r="L17" i="2" l="1"/>
  <c r="I31" i="2"/>
  <c r="E34" i="2"/>
  <c r="F38" i="2"/>
  <c r="D42" i="2" s="1"/>
  <c r="AE18" i="2"/>
  <c r="AB30" i="2"/>
  <c r="AC28" i="2"/>
  <c r="AI15" i="2"/>
  <c r="E32" i="2"/>
  <c r="L31" i="2"/>
  <c r="I47" i="2" s="1"/>
  <c r="AC26" i="2"/>
  <c r="AC41" i="2"/>
  <c r="AC43" i="2" s="1"/>
  <c r="AK45" i="2"/>
  <c r="M41" i="3"/>
  <c r="G50" i="3" s="1"/>
  <c r="M44" i="3"/>
  <c r="G48" i="3" s="1"/>
  <c r="B51" i="3"/>
  <c r="E50" i="3"/>
  <c r="M33" i="3"/>
  <c r="E38" i="3" s="1"/>
  <c r="M29" i="3"/>
  <c r="O25" i="3"/>
  <c r="AG58" i="2"/>
  <c r="AG59" i="2" s="1"/>
  <c r="L25" i="2"/>
  <c r="K34" i="2" s="1"/>
  <c r="L20" i="2"/>
  <c r="G47" i="3" l="1"/>
  <c r="G49" i="3" s="1"/>
  <c r="AG20" i="2"/>
  <c r="AG21" i="2" s="1"/>
  <c r="AE19" i="2"/>
  <c r="H43" i="2" s="1"/>
  <c r="L21" i="2"/>
  <c r="AG12" i="2"/>
  <c r="H35" i="2"/>
  <c r="E33" i="2"/>
  <c r="Q17" i="2"/>
  <c r="AE34" i="2"/>
  <c r="AG27" i="2"/>
  <c r="AG42" i="2"/>
  <c r="K33" i="2"/>
  <c r="AE49" i="2"/>
  <c r="G38" i="3"/>
  <c r="F36" i="6" s="1"/>
  <c r="F45" i="6" s="1"/>
  <c r="K41" i="6" s="1"/>
  <c r="K35" i="2"/>
  <c r="H34" i="2"/>
  <c r="L22" i="2"/>
  <c r="Q22" i="2" s="1"/>
  <c r="H33" i="2"/>
  <c r="G51" i="3" l="1"/>
  <c r="E51" i="3"/>
  <c r="H48" i="2"/>
  <c r="AG50" i="2"/>
  <c r="AG51" i="2" s="1"/>
  <c r="AE51" i="2"/>
  <c r="O43" i="2"/>
  <c r="AG44" i="2"/>
  <c r="AE41" i="2"/>
  <c r="AE44" i="2" s="1"/>
  <c r="AG29" i="2"/>
  <c r="AE26" i="2"/>
  <c r="AE29" i="2" s="1"/>
  <c r="J43" i="2"/>
  <c r="J45" i="2" s="1"/>
  <c r="L26" i="2"/>
  <c r="E36" i="2"/>
  <c r="H38" i="2" s="1"/>
  <c r="K45" i="6"/>
  <c r="K42" i="6"/>
  <c r="W36" i="5" s="1"/>
  <c r="W41" i="5" s="1"/>
  <c r="M43" i="2"/>
  <c r="AG35" i="2"/>
  <c r="AG36" i="2" s="1"/>
  <c r="AE36" i="2"/>
  <c r="E43" i="2"/>
  <c r="E45" i="2" s="1"/>
  <c r="AE11" i="2"/>
  <c r="AE14" i="2" s="1"/>
  <c r="AG14" i="2"/>
  <c r="AE21" i="2"/>
  <c r="H36" i="2"/>
  <c r="M38" i="2" s="1"/>
  <c r="L27" i="2"/>
  <c r="Q27" i="2" s="1"/>
  <c r="K36" i="2" s="1"/>
  <c r="R38" i="2" s="1"/>
  <c r="O45" i="2" l="1"/>
  <c r="Q28" i="2"/>
</calcChain>
</file>

<file path=xl/sharedStrings.xml><?xml version="1.0" encoding="utf-8"?>
<sst xmlns="http://schemas.openxmlformats.org/spreadsheetml/2006/main" count="581" uniqueCount="420">
  <si>
    <t>LE DROIT A DEDUCTION TVA</t>
  </si>
  <si>
    <t>Le régime des déductions en matière de TVA repose sur le principe suivant lequel la taxe</t>
  </si>
  <si>
    <t>qui a grevé les éléments du prix de revient d’une opération imposable est déductible de la</t>
  </si>
  <si>
    <t>taxe applicable à cette opération.</t>
  </si>
  <si>
    <t>La déduction est opérée au titre du mois ou du trimestre au courant duquel elle a été exigible.</t>
  </si>
  <si>
    <t>Au cas où la taxe due au titre d’un mois ou d’un trimestre est inférieure à la taxe déductible,</t>
  </si>
  <si>
    <t>le reliquat de taxe est reporté sur les mois ou les trimestres qui suivent.</t>
  </si>
  <si>
    <t>La taxe dont la déduction a été omise, pourra être portée sur les déclarations ultérieures</t>
  </si>
  <si>
    <t>jusqu’au 20 décembre de l’année qui suit celle de l’omission. Elle devra être inscrite</t>
  </si>
  <si>
    <t>distinctement des taxes déductibles relatives à la période courante objet de déclaration.</t>
  </si>
  <si>
    <t>Champ d’application du droit à déduction :</t>
  </si>
  <si>
    <t>Le droit à déduction est une caractéristique essentielle de la TVA.</t>
  </si>
  <si>
    <t>Remarque:</t>
  </si>
  <si>
    <t>La déduction de la TVA n’est pas admise dans le cas de factures acquittées en espèces et</t>
  </si>
  <si>
    <t>lorsque le montant de la facture excède 100.000 DA par opération taxable libellée en</t>
  </si>
  <si>
    <t>espèces. (Art 32 LF 2011).</t>
  </si>
  <si>
    <t>Il est limité aux seuls assujettis réalisant des opérations de livraison ou de prestations</t>
  </si>
  <si>
    <t>taxables.</t>
  </si>
  <si>
    <t>Toutefois, ce droit est étendu aux personnes réalisant des opérations d’exportation</t>
  </si>
  <si>
    <t>exonérées ou de vente en franchise de taxe.</t>
  </si>
  <si>
    <t>Ce droit à déduction, dont ne bénéficient que les assujettis à la TVA, concerne aussi</t>
  </si>
  <si>
    <t>bien la taxe ayant grevé les marchandises, matières premières, les frais généraux que les</t>
  </si>
  <si>
    <t>investissements meubles ou immeubles (installation de magasin, d’entrepôt, véhicules,</t>
  </si>
  <si>
    <t>machines, matériels, etc.).</t>
  </si>
  <si>
    <t>Néanmoins, il est essentiel que la TVA déduite se rapporte à des opérations concernant</t>
  </si>
  <si>
    <t>l’activité professionnelle de l’assujetti.</t>
  </si>
  <si>
    <t>Nonobstant les dispositions de l’article 31.bis du C.T.C.A, les redevables consolidant</t>
  </si>
  <si>
    <t>leurs comptes au niveau de la société mère dans les conditions prévues à l’article 138 bis</t>
  </si>
  <si>
    <t>du C.I.D.T.A, peuvent déduire, dans les mêmes conditions, la taxe sur la valeur ajoutée</t>
  </si>
  <si>
    <t>ayant grevé les biens et services acquis par ou pour leurs diverses sociétés membres du</t>
  </si>
  <si>
    <t>groupe (art 18 LFC 2009).</t>
  </si>
  <si>
    <t>Biens et services exclus du droit à déduction :</t>
  </si>
  <si>
    <t>Des cas d’exclusion du droit à déduction sont expressément prévus par la loi. Ils reposent</t>
  </si>
  <si>
    <t>sur un certain nombre de considérations.</t>
  </si>
  <si>
    <t>• En premier lieu, le droit à déduction n’est pas admis lorsqu’il n’y a pas conformité avec</t>
  </si>
  <si>
    <t>les principes de fonctionnement de la TVA.</t>
  </si>
  <si>
    <t>Il en est ainsi notamment des biens et services utilisés à un usage privé ou à une activité</t>
  </si>
  <si>
    <t>non taxable.</t>
  </si>
  <si>
    <t>• En outre, la TVA ayant grevé les services, pièces de rechange et fournitures utilisées à</t>
  </si>
  <si>
    <t>la réparation des biens exclus du droit à déduction n’est pas susceptible de donner lieu à</t>
  </si>
  <si>
    <t>déduction. Cette exclusion constitue la traduction de la théorie de l’accessoire puisqu’en</t>
  </si>
  <si>
    <t>l’espèce le traitement fiscal appliqué au principal est étendu aux éléments accessoires.</t>
  </si>
  <si>
    <t>• Par ailleurs, la TVA ayant grevé les véhicules de tourisme et de transport de personnes,</t>
  </si>
  <si>
    <t>qui ne constituent pas l’outil principal d’exploitation des entreprises assujetties à cette</t>
  </si>
  <si>
    <t>taxe, n’ouvre pas droit à déduction. Cette exclusion s’explique dans la mesure où pour</t>
  </si>
  <si>
    <t>bénéficier de la déduction de taxe, un bien doit être affecté à titre principal à l’exploitation.</t>
  </si>
  <si>
    <t>Or, dans le cas d’espèce, les véhicules de tourisme et de transport de personnes peuvent</t>
  </si>
  <si>
    <t>être utilisés à un usage mixte (privé/professionnel).</t>
  </si>
  <si>
    <t>Enfin, en vue de prévenir tous les abus, la déduction de la taxe est écartée pour les produits</t>
  </si>
  <si>
    <t>et services offerts à titre de dons et libéralités.</t>
  </si>
  <si>
    <t>Opérations n’ouvrant pas droit à déduction :</t>
  </si>
  <si>
    <t>N’ouvrent pas droit à la déduction de la TVA conformément aux dispositions du code des</t>
  </si>
  <si>
    <t>taxes sur le chiffre d’affaires, les opérations suivantes :</t>
  </si>
  <si>
    <t>• les opérations situées hors du champ d’application de la TVA,</t>
  </si>
  <si>
    <t>• les opérations exonérées,</t>
  </si>
  <si>
    <t>• les représentations théâtrales et de ballets, les concerts, cirques, spectacles de variétés,</t>
  </si>
  <si>
    <t>jeux, spectacles et divertissements de toute nature,</t>
  </si>
  <si>
    <t>• les activités de commerce de détail,</t>
  </si>
  <si>
    <t>• les opérations réalisées par les marchands de biens et assimilés,</t>
  </si>
  <si>
    <t>• les adjudicataires de marchés,</t>
  </si>
  <si>
    <t>• les commissionnaires et courtiers,</t>
  </si>
  <si>
    <t>• les exploitants de taxis,</t>
  </si>
  <si>
    <t>• les réunions sportives, de toute nature,</t>
  </si>
  <si>
    <t>• les opérations réalisées par les cabarets, les music-halls, les dancings et généralement</t>
  </si>
  <si>
    <t>tous les établissements où l’on danse et où sont servies des consommations à des tarifs élevés.</t>
  </si>
  <si>
    <t xml:space="preserve"> Obligations liées au droit à déduction :</t>
  </si>
  <si>
    <t>Un relevé doit être remis ou parvenu, par toute personne effectuant des opérations</t>
  </si>
  <si>
    <t>passibles à la TVA, dans les vingt jours qui suivent le mois civil au receveur des impôts du</t>
  </si>
  <si>
    <t>ressort duquel est situé son siège ou son principal établissement.</t>
  </si>
  <si>
    <t>Mécanisme de déduction :</t>
  </si>
  <si>
    <t>A chaque transaction, la taxe sur la valeur ajoutée, calculée sur le prix du bien ou du</t>
  </si>
  <si>
    <t>service au taux qui lui est propre, est exigible, déduction faite de la TVA qui a grevé le</t>
  </si>
  <si>
    <t>coût des divers éléments constitutifs du prix.</t>
  </si>
  <si>
    <t>Exemple 1:</t>
  </si>
  <si>
    <t>achetées à un autre fabricant</t>
  </si>
  <si>
    <t>"A"</t>
  </si>
  <si>
    <t>pour le prix de</t>
  </si>
  <si>
    <t>hors TVA  La vente des</t>
  </si>
  <si>
    <t>matières premières est frappée d’un taux de  TVA  de</t>
  </si>
  <si>
    <t>"B"</t>
  </si>
  <si>
    <t>a vendu le bien fabriqué au grossiste</t>
  </si>
  <si>
    <t>"C"</t>
  </si>
  <si>
    <t xml:space="preserve"> hors TVA, et celui-ci le </t>
  </si>
  <si>
    <t>revend au détaillant</t>
  </si>
  <si>
    <t>"D"</t>
  </si>
  <si>
    <t xml:space="preserve"> hors TVA. La vente de ce bien est</t>
  </si>
  <si>
    <t>frappée d’un taux de TVA de</t>
  </si>
  <si>
    <t>Le bien est vendu au détail par le commerçant</t>
  </si>
  <si>
    <t>au consommateur pour le prix de</t>
  </si>
  <si>
    <t>est un détaillant assujetti à la TVA mais n’ouvrant pas droit à la déduction.</t>
  </si>
  <si>
    <t>A chacun des stades de circuits de production et de commercialisation, la taxe due à l’État</t>
  </si>
  <si>
    <t>est calculée comme suit:</t>
  </si>
  <si>
    <t>à</t>
  </si>
  <si>
    <t>La taxe s’élève à</t>
  </si>
  <si>
    <t>x</t>
  </si>
  <si>
    <t>=</t>
  </si>
  <si>
    <t>Vente de matières première par</t>
  </si>
  <si>
    <t>Vente de biens par fabriquées</t>
  </si>
  <si>
    <t>Moins la taxe calculée sur</t>
  </si>
  <si>
    <t>les achats au premier stade</t>
  </si>
  <si>
    <t>-</t>
  </si>
  <si>
    <t>Vente du grossiste</t>
  </si>
  <si>
    <t xml:space="preserve">au détaillant </t>
  </si>
  <si>
    <t>les achats précédent</t>
  </si>
  <si>
    <t>Total</t>
  </si>
  <si>
    <t xml:space="preserve">Opérations
</t>
  </si>
  <si>
    <t xml:space="preserve">Montant
</t>
  </si>
  <si>
    <t>H.T</t>
  </si>
  <si>
    <t xml:space="preserve">Vente de
</t>
  </si>
  <si>
    <t>(DA)</t>
  </si>
  <si>
    <t xml:space="preserve">Vente  au
</t>
  </si>
  <si>
    <t>Consommateur</t>
  </si>
  <si>
    <t>TVA collectée</t>
  </si>
  <si>
    <t>Prix venteTTC</t>
  </si>
  <si>
    <t>TVA déductible</t>
  </si>
  <si>
    <t>TVA à payer</t>
  </si>
  <si>
    <t>Trésor</t>
  </si>
  <si>
    <r>
      <t xml:space="preserve">TVA </t>
    </r>
    <r>
      <rPr>
        <i/>
        <sz val="8"/>
        <color theme="1"/>
        <rFont val="Century"/>
        <family val="1"/>
      </rPr>
      <t>payée au</t>
    </r>
  </si>
  <si>
    <t>Par</t>
  </si>
  <si>
    <t>Ce montant comprend la TVA prélevée au stade précédent la vente au consommateur final</t>
  </si>
  <si>
    <r>
      <t xml:space="preserve">Un bien a été fabriqué par un industriel </t>
    </r>
    <r>
      <rPr>
        <i/>
        <sz val="12"/>
        <color rgb="FFFF0000"/>
        <rFont val="Century"/>
        <family val="1"/>
      </rPr>
      <t>«B»</t>
    </r>
    <r>
      <rPr>
        <i/>
        <sz val="12"/>
        <color theme="1"/>
        <rFont val="Century"/>
        <family val="1"/>
      </rPr>
      <t xml:space="preserve"> au moyen de matières premières qu’il a</t>
    </r>
  </si>
  <si>
    <t>Compte</t>
  </si>
  <si>
    <t>Débit</t>
  </si>
  <si>
    <t>Crédit</t>
  </si>
  <si>
    <t>Montant</t>
  </si>
  <si>
    <t>Libellé</t>
  </si>
  <si>
    <t>Achat Matière 1ère</t>
  </si>
  <si>
    <t>tva/achat</t>
  </si>
  <si>
    <t>Fct Fournisseur</t>
  </si>
  <si>
    <t xml:space="preserve">Comptabilité </t>
  </si>
  <si>
    <t>Suivant Fct Frs A</t>
  </si>
  <si>
    <t>Sv Fct Vente Produits  à B</t>
  </si>
  <si>
    <t>tva/Vente</t>
  </si>
  <si>
    <t xml:space="preserve">Fct  vente au Client </t>
  </si>
  <si>
    <t xml:space="preserve">Suivant Fct  de vente </t>
  </si>
  <si>
    <t>D</t>
  </si>
  <si>
    <t>Vente aux Consommateur</t>
  </si>
  <si>
    <t>Sv Fct Vente P  au consomateur</t>
  </si>
  <si>
    <t>Fct  vente au Client  consom</t>
  </si>
  <si>
    <t xml:space="preserve">Suivant note   de vente </t>
  </si>
  <si>
    <t>C</t>
  </si>
  <si>
    <t>Solde créditeur</t>
  </si>
  <si>
    <t>Incluse au cout d'achat</t>
  </si>
  <si>
    <t>supportée par le consommateur</t>
  </si>
  <si>
    <t>Exemple 2 :</t>
  </si>
  <si>
    <t>Une entreprise individuelle relevant de plein droit du régime réel d’imposition dépose</t>
  </si>
  <si>
    <t>mensuellement ses déclarations. Son activité principale est l’achat revente.</t>
  </si>
  <si>
    <t>Elle a réalisé au cours du mois de</t>
  </si>
  <si>
    <t>les opérations suivantes :</t>
  </si>
  <si>
    <t>Désignations</t>
  </si>
  <si>
    <t>Montants HT</t>
  </si>
  <si>
    <t>Tva</t>
  </si>
  <si>
    <t>Montants Tva</t>
  </si>
  <si>
    <t>• vente de produits :</t>
  </si>
  <si>
    <t xml:space="preserve">• achat de matières premières : </t>
  </si>
  <si>
    <t xml:space="preserve">• achat d’un bien d’équipement : </t>
  </si>
  <si>
    <t xml:space="preserve">• frais de transport : </t>
  </si>
  <si>
    <t xml:space="preserve">• règlement d’une facture Sonelgaz : </t>
  </si>
  <si>
    <t>• vente de produits 1:</t>
  </si>
  <si>
    <t>• vente de produits 2:</t>
  </si>
  <si>
    <t>Au cours du mois de</t>
  </si>
  <si>
    <t>l’entreprise a réalisé les opérations ci-après :</t>
  </si>
  <si>
    <t>• achat d’un bien d’équipement :</t>
  </si>
  <si>
    <t>Le calcul de la taxe due au titre des déclarations des mois de</t>
  </si>
  <si>
    <t>et</t>
  </si>
  <si>
    <t>s’effectue  comme suit :</t>
  </si>
  <si>
    <t>Déclaration du mois de</t>
  </si>
  <si>
    <t>• le montant de la TVA collectée est égal à :</t>
  </si>
  <si>
    <t>• le montant de la TVA déductible est égal à :</t>
  </si>
  <si>
    <t>• le montant de la TVA à verser au Trésor  ou à précompter au titre de mois de  :</t>
  </si>
  <si>
    <t xml:space="preserve">TVA collectée </t>
  </si>
  <si>
    <t>Précompte ant</t>
  </si>
  <si>
    <t>TVA/Achat</t>
  </si>
  <si>
    <t>Total TVA à récuperer</t>
  </si>
  <si>
    <t xml:space="preserve">         المديرية العامة الضرائب </t>
  </si>
  <si>
    <t>الشهر</t>
  </si>
  <si>
    <t xml:space="preserve">الضرائب و الرسوم المحصلة فورا او عن طريق الاقتطاع من المصدر </t>
  </si>
  <si>
    <t xml:space="preserve">DIRECTION GENERALE DES IMPOTS           </t>
  </si>
  <si>
    <t>الفصل</t>
  </si>
  <si>
    <t xml:space="preserve">تصريح يقوم مقام حافظة اشعار بالتسديد </t>
  </si>
  <si>
    <t>IMPORTANT</t>
  </si>
  <si>
    <r>
      <t xml:space="preserve">     مديرية ........…..  </t>
    </r>
    <r>
      <rPr>
        <b/>
        <sz val="11"/>
        <rFont val="Times New Roman"/>
        <family val="1"/>
      </rPr>
      <t xml:space="preserve"> قــسنطـــينة</t>
    </r>
    <r>
      <rPr>
        <b/>
        <sz val="11"/>
        <color rgb="FF000099"/>
        <rFont val="Times New Roman"/>
        <family val="1"/>
      </rPr>
      <t xml:space="preserve"> ......…..       </t>
    </r>
  </si>
  <si>
    <t xml:space="preserve">MOIS DE…..… </t>
  </si>
  <si>
    <t>IMPOTS ET TAXES PERCUS AU COMPTANT</t>
  </si>
  <si>
    <t>هدا التصريح يجب ان يقدم الي قباضة</t>
  </si>
  <si>
    <t xml:space="preserve"> DIRECTION…..…CONSTANTINE……...   </t>
  </si>
  <si>
    <t xml:space="preserve">…TRIMESTRE... </t>
  </si>
  <si>
    <t>OU PAR VOIE DE RETENUE A LA SOURCE</t>
  </si>
  <si>
    <t>الضرائب خلال العشرين يوم الأولى مـن</t>
  </si>
  <si>
    <r>
      <t xml:space="preserve">   مفتشية الضرائب لـ </t>
    </r>
    <r>
      <rPr>
        <b/>
        <sz val="11"/>
        <rFont val="Times New Roman"/>
        <family val="1"/>
      </rPr>
      <t>ماسينيسة الخروب</t>
    </r>
    <r>
      <rPr>
        <b/>
        <sz val="11"/>
        <color rgb="FF000099"/>
        <rFont val="Times New Roman"/>
        <family val="1"/>
      </rPr>
      <t xml:space="preserve">      </t>
    </r>
  </si>
  <si>
    <t>DECLARARTION TENANT LIEU DE BORDEREAU-AVIS DE VERSEMENT</t>
  </si>
  <si>
    <r>
      <rPr>
        <b/>
        <sz val="8"/>
        <color rgb="FF000099"/>
        <rFont val="Times New Roman"/>
        <family val="1"/>
      </rPr>
      <t xml:space="preserve"> INSPECTION IMPOTS D</t>
    </r>
    <r>
      <rPr>
        <b/>
        <sz val="9"/>
        <color rgb="FF000099"/>
        <rFont val="Times New Roman"/>
        <family val="1"/>
      </rPr>
      <t>'</t>
    </r>
    <r>
      <rPr>
        <b/>
        <sz val="8"/>
        <color rgb="FF000099"/>
        <rFont val="Times New Roman"/>
        <family val="1"/>
      </rPr>
      <t>EL-</t>
    </r>
    <r>
      <rPr>
        <b/>
        <sz val="8"/>
        <rFont val="Times New Roman"/>
        <family val="1"/>
      </rPr>
      <t>KHROUB</t>
    </r>
    <r>
      <rPr>
        <b/>
        <sz val="8"/>
        <color rgb="FF000099"/>
        <rFont val="Times New Roman"/>
        <family val="1"/>
      </rPr>
      <t xml:space="preserve">…..   </t>
    </r>
    <r>
      <rPr>
        <b/>
        <sz val="9"/>
        <color rgb="FF000099"/>
        <rFont val="Times New Roman"/>
        <family val="1"/>
      </rPr>
      <t xml:space="preserve">        </t>
    </r>
  </si>
  <si>
    <t>للتدكير إجباريا</t>
  </si>
  <si>
    <t xml:space="preserve">La présente déclaration doit </t>
  </si>
  <si>
    <r>
      <t xml:space="preserve">      قباضة الضرائب لــ ماسينيسة </t>
    </r>
    <r>
      <rPr>
        <b/>
        <sz val="10"/>
        <color rgb="FF000099"/>
        <rFont val="Times New Roman"/>
        <family val="1"/>
      </rPr>
      <t xml:space="preserve">الخروب           </t>
    </r>
  </si>
  <si>
    <t>A RAPPELLER</t>
  </si>
  <si>
    <t xml:space="preserve">etre déposés à la recette des </t>
  </si>
  <si>
    <t xml:space="preserve"> RECETTE DES IMPOTS D'EL-KHROUB…      </t>
  </si>
  <si>
    <t>OBLIGATOIREMENT</t>
  </si>
  <si>
    <t>M</t>
  </si>
  <si>
    <t>السيد(ة)</t>
  </si>
  <si>
    <r>
      <t>impots dans les</t>
    </r>
    <r>
      <rPr>
        <b/>
        <sz val="10"/>
        <color rgb="FF000099"/>
        <rFont val="Times New Roman"/>
        <family val="1"/>
      </rPr>
      <t xml:space="preserve"> VINGT </t>
    </r>
  </si>
  <si>
    <r>
      <t>COMMUNE DE…</t>
    </r>
    <r>
      <rPr>
        <b/>
        <sz val="8"/>
        <rFont val="Times New Roman"/>
        <family val="1"/>
      </rPr>
      <t>EL-KHROUB</t>
    </r>
    <r>
      <rPr>
        <b/>
        <sz val="8"/>
        <color rgb="FF000099"/>
        <rFont val="Times New Roman"/>
        <family val="1"/>
      </rPr>
      <t>…</t>
    </r>
  </si>
  <si>
    <t>بلدية</t>
  </si>
  <si>
    <t xml:space="preserve"> (Nom et prénom-raison sociale)</t>
  </si>
  <si>
    <t xml:space="preserve">    الاسم-اللقب-اسم الشركة</t>
  </si>
  <si>
    <t xml:space="preserve">PREMIERS JOURS DU MOISINGT </t>
  </si>
  <si>
    <t>NIS:</t>
  </si>
  <si>
    <t>Activité/Profession</t>
  </si>
  <si>
    <t>النشاط أو المهنة:</t>
  </si>
  <si>
    <t>رمر النشا ط</t>
  </si>
  <si>
    <t>NIF:</t>
  </si>
  <si>
    <t>CODE ACTIVITE</t>
  </si>
  <si>
    <r>
      <t>F</t>
    </r>
    <r>
      <rPr>
        <b/>
        <sz val="8"/>
        <color rgb="FF000099"/>
        <rFont val="Times New Roman"/>
        <family val="1"/>
      </rPr>
      <t>.</t>
    </r>
  </si>
  <si>
    <r>
      <t>J</t>
    </r>
    <r>
      <rPr>
        <b/>
        <sz val="8"/>
        <color rgb="FF000099"/>
        <rFont val="Times New Roman"/>
        <family val="1"/>
      </rPr>
      <t>.</t>
    </r>
  </si>
  <si>
    <t>Adresse:</t>
  </si>
  <si>
    <t xml:space="preserve">العنوان : </t>
  </si>
  <si>
    <t xml:space="preserve">Article d'imposition </t>
  </si>
  <si>
    <t>Série G n° 50</t>
  </si>
  <si>
    <t>Taxe  sur  l'activité  professionnelle  au  taux  de     2%</t>
  </si>
  <si>
    <t xml:space="preserve">الرســم  علــى النــشـــاط المـــهنـــي بــمعــدل   </t>
  </si>
  <si>
    <t>Code</t>
  </si>
  <si>
    <t>Opérations imposables</t>
  </si>
  <si>
    <t>Chiffre d'affaire</t>
  </si>
  <si>
    <t>Chiffre d'affaire imposable</t>
  </si>
  <si>
    <t>Montant  à  payer  (en  DA)</t>
  </si>
  <si>
    <t>Recettes professionnelles imposables</t>
  </si>
  <si>
    <t>C 1 A 11</t>
  </si>
  <si>
    <t>Affaires  bénéficiant  d'une  réfaction  de 50%..........</t>
  </si>
  <si>
    <t>C 1 A 12</t>
  </si>
  <si>
    <t>Affaires  bénéficiant  d'une  réfaction  de 30%..........</t>
  </si>
  <si>
    <t>C 1 A 13</t>
  </si>
  <si>
    <t>Affaires  sans réfaction ……………………….............</t>
  </si>
  <si>
    <t>C 1 A 14</t>
  </si>
  <si>
    <t>Affaires  éxonérées…… ……………………….............</t>
  </si>
  <si>
    <t>C 1 A 20</t>
  </si>
  <si>
    <t>Recettes professionnelles  (Professions libérales)…</t>
  </si>
  <si>
    <t>Préciser autres taux  de réfaction le cas échéant</t>
  </si>
  <si>
    <t>TOTAL</t>
  </si>
  <si>
    <t xml:space="preserve">Acomptes IBS </t>
  </si>
  <si>
    <t xml:space="preserve">الـتسبيــقــات عــلى الحساب للضريبة على أرباح الشركــات </t>
  </si>
  <si>
    <t>Acompte IBS</t>
  </si>
  <si>
    <t>Détermination des acomptes provisionnes</t>
  </si>
  <si>
    <t>E 1 M 10</t>
  </si>
  <si>
    <t>………...…………...Acompte  provisinnel……….………………..</t>
  </si>
  <si>
    <t>IRG salaire et autres retenues à la source IRG / IBS</t>
  </si>
  <si>
    <t xml:space="preserve">الـتسبيــقــات عــلى الحساب للصريبة على أرباح الشركــات </t>
  </si>
  <si>
    <t>Revenus nets imposables</t>
  </si>
  <si>
    <t>Taux</t>
  </si>
  <si>
    <t>E 1 L 20</t>
  </si>
  <si>
    <t xml:space="preserve"> IRG/Traitement salaire, pensions et rentes viagéres……………….…………………..........</t>
  </si>
  <si>
    <t>Barème</t>
  </si>
  <si>
    <t>E 1 L 30</t>
  </si>
  <si>
    <t xml:space="preserve"> IRG/Revenus des créances,dépots et cautionnements…...……….…………………..........</t>
  </si>
  <si>
    <t>E 1 L 40</t>
  </si>
  <si>
    <t xml:space="preserve"> IRG/Bénéfices  distribués par les sociétés de capitaux, libératoire………….………..........</t>
  </si>
  <si>
    <t>E 1 L 60</t>
  </si>
  <si>
    <t xml:space="preserve"> IRG/Revenus des bons de caisse anonymes………………………..…………………..........</t>
  </si>
  <si>
    <t>E 1 L 80</t>
  </si>
  <si>
    <t xml:space="preserve"> IRG/Autres revenues à source ………………..………………..…….…………………..........</t>
  </si>
  <si>
    <t>E 1 M 30</t>
  </si>
  <si>
    <t xml:space="preserve"> IBS/Autres des entreprises étrangères non installées en Algérie (prestation de services)(1)………</t>
  </si>
  <si>
    <t>E 1 M 40</t>
  </si>
  <si>
    <t xml:space="preserve"> IBS/Autres retenues à la source…………………………..…………………………………... </t>
  </si>
  <si>
    <t>ENAG - ULC- Algéria (2008)</t>
  </si>
  <si>
    <t xml:space="preserve">Droit  de  timbre  sur  état </t>
  </si>
  <si>
    <t>حــــق الـــطــابـــــع</t>
  </si>
  <si>
    <t>العمليات الخاضعة للضريبة</t>
  </si>
  <si>
    <t>E 2 E 00</t>
  </si>
  <si>
    <t>VENTES PRODUITS TABAGIQUES …...……………………………………….………</t>
  </si>
  <si>
    <t>Impôts et taxes non repris ci-dessus</t>
  </si>
  <si>
    <t>TIC 'TAXE INTERIEURE A LA CONSOMMATION' SUR VENTE  P.TABAGIQUES.</t>
  </si>
  <si>
    <t>TAXE DE FORMATION &amp; D'APPRENTISSAGE</t>
  </si>
  <si>
    <t>TAXE ADDITIONNELLE SUR VENTE PRODUITS TABAGIQUES</t>
  </si>
  <si>
    <t>RECAPITULATION   ( EN   DA )</t>
  </si>
  <si>
    <t>Cadre  réservé au contribuable</t>
  </si>
  <si>
    <t xml:space="preserve">Cadre  réservé à la recette des impôts </t>
  </si>
  <si>
    <t>Cadre  réservé au service d'assiette</t>
  </si>
  <si>
    <t>إطــار خــاص بالمكلف بالضريبة</t>
  </si>
  <si>
    <t>إطــار خــاص  بقـبا ضة الضريبة</t>
  </si>
  <si>
    <t xml:space="preserve">إطــار خــاص بمصلحة الـــوعــاء </t>
  </si>
  <si>
    <r>
      <t>Reçu</t>
    </r>
    <r>
      <rPr>
        <sz val="9"/>
        <color rgb="FF000099"/>
        <rFont val="Times New Roman"/>
        <family val="1"/>
      </rPr>
      <t xml:space="preserve"> ce jour, la présente déclaration enregistré</t>
    </r>
  </si>
  <si>
    <t>Déclaration enregistrée le …...…….</t>
  </si>
  <si>
    <t>1- TAP.</t>
  </si>
  <si>
    <t>C/500  026/A</t>
  </si>
  <si>
    <t>sous le numéro :……………………………….</t>
  </si>
  <si>
    <t>2- AP / IBS.</t>
  </si>
  <si>
    <t>(Taxe Format &amp; App)</t>
  </si>
  <si>
    <t>C/201  001/M1</t>
  </si>
  <si>
    <t>Certifié sincère et véritable  le</t>
  </si>
  <si>
    <r>
      <t>Payé -</t>
    </r>
    <r>
      <rPr>
        <sz val="9"/>
        <color rgb="FF000099"/>
        <rFont val="Times New Roman"/>
        <family val="1"/>
      </rPr>
      <t xml:space="preserve"> par chèque bancaire N°</t>
    </r>
    <r>
      <rPr>
        <b/>
        <sz val="9"/>
        <color rgb="FF000099"/>
        <rFont val="Times New Roman"/>
        <family val="1"/>
      </rPr>
      <t xml:space="preserve"> :………..………</t>
    </r>
  </si>
  <si>
    <t>3-1-IRG Salaire .</t>
  </si>
  <si>
    <t>C/201  001/100</t>
  </si>
  <si>
    <t>contenu de la présente déclaration</t>
  </si>
  <si>
    <t>du:…………………………………...…………</t>
  </si>
  <si>
    <t xml:space="preserve">  Observations éventuelles</t>
  </si>
  <si>
    <t>3-2-IRG/Autres ret.sources.</t>
  </si>
  <si>
    <t>C/201  001/101/A/B/C</t>
  </si>
  <si>
    <t xml:space="preserve">et conforme    aux   documents </t>
  </si>
  <si>
    <t>tiré sue l'agence :…………………...…………</t>
  </si>
  <si>
    <t>3-3-IBS/Ret. À la source.</t>
  </si>
  <si>
    <t>C/201  001/101/M2 et 3</t>
  </si>
  <si>
    <t>comptables.</t>
  </si>
  <si>
    <r>
      <t>.-</t>
    </r>
    <r>
      <rPr>
        <sz val="9"/>
        <color rgb="FF000099"/>
        <rFont val="Times New Roman"/>
        <family val="1"/>
      </rPr>
      <t xml:space="preserve"> par chèque postal N</t>
    </r>
    <r>
      <rPr>
        <b/>
        <sz val="9"/>
        <color rgb="FF000099"/>
        <rFont val="Times New Roman"/>
        <family val="1"/>
      </rPr>
      <t>°………………………...</t>
    </r>
  </si>
  <si>
    <t>TIC</t>
  </si>
  <si>
    <t>C/201  003/303/A/B…….</t>
  </si>
  <si>
    <r>
      <t>.-</t>
    </r>
    <r>
      <rPr>
        <sz val="9"/>
        <color rgb="FF000099"/>
        <rFont val="Times New Roman"/>
        <family val="1"/>
      </rPr>
      <t xml:space="preserve"> en numéraire</t>
    </r>
    <r>
      <rPr>
        <b/>
        <sz val="9"/>
        <color rgb="FF000099"/>
        <rFont val="Times New Roman"/>
        <family val="1"/>
      </rPr>
      <t xml:space="preserve"> :…………..…………………….</t>
    </r>
  </si>
  <si>
    <t>4 - Droit  de  timbre.</t>
  </si>
  <si>
    <t>C/201  002/201…………….</t>
  </si>
  <si>
    <t xml:space="preserve">A </t>
  </si>
  <si>
    <t>EL-KHROUB</t>
  </si>
  <si>
    <t xml:space="preserve">le </t>
  </si>
  <si>
    <r>
      <t>.-</t>
    </r>
    <r>
      <rPr>
        <sz val="9"/>
        <color rgb="FF000099"/>
        <rFont val="Times New Roman"/>
        <family val="1"/>
      </rPr>
      <t xml:space="preserve"> prise en recette par quittance  N</t>
    </r>
    <r>
      <rPr>
        <b/>
        <sz val="9"/>
        <color rgb="FF000099"/>
        <rFont val="Times New Roman"/>
        <family val="1"/>
      </rPr>
      <t>°……………</t>
    </r>
  </si>
  <si>
    <t>5 - Autres .</t>
  </si>
  <si>
    <t>Taxe Addit</t>
  </si>
  <si>
    <t>C/……………………...………….</t>
  </si>
  <si>
    <t>de ce jour .</t>
  </si>
  <si>
    <t>6 - Autres .</t>
  </si>
  <si>
    <t>TVA</t>
  </si>
  <si>
    <t>C/500 020/A……...………….</t>
  </si>
  <si>
    <t>Cachet,</t>
  </si>
  <si>
    <t>signature,</t>
  </si>
  <si>
    <t>le</t>
  </si>
  <si>
    <t>Le receveur  des  impôts</t>
  </si>
  <si>
    <t>MONTANT TOTAL A PAYER</t>
  </si>
  <si>
    <t>الرسم علي القيمة المضافة</t>
  </si>
  <si>
    <t>TAXE SUR LA VALEUR AJOUTEE</t>
  </si>
  <si>
    <t>Les chiffres d'affaires et les revenus sont inscrits</t>
  </si>
  <si>
    <r>
      <t>يجب تسجيل رقم الاعمال و المداخيل</t>
    </r>
    <r>
      <rPr>
        <b/>
        <sz val="14"/>
        <color rgb="FF000099"/>
        <rFont val="Arial"/>
        <family val="2"/>
      </rPr>
      <t xml:space="preserve">                       رقم الاعمال الخاضع للضريبة                                             </t>
    </r>
  </si>
  <si>
    <t>en dinars, le dernier chiffre étant ramené au zéro</t>
  </si>
  <si>
    <r>
      <t xml:space="preserve">والعدد الاخير يراجع الي الصفر                       </t>
    </r>
    <r>
      <rPr>
        <b/>
        <sz val="14"/>
        <color rgb="FF000099"/>
        <rFont val="Arial"/>
        <family val="2"/>
      </rPr>
      <t>A</t>
    </r>
    <r>
      <rPr>
        <b/>
        <sz val="12"/>
        <color rgb="FF000099"/>
        <rFont val="Arial"/>
        <family val="2"/>
      </rPr>
      <t>/</t>
    </r>
    <r>
      <rPr>
        <b/>
        <sz val="14"/>
        <color rgb="FF000099"/>
        <rFont val="Arial"/>
        <family val="2"/>
      </rPr>
      <t xml:space="preserve"> </t>
    </r>
    <r>
      <rPr>
        <b/>
        <u/>
        <sz val="14"/>
        <color rgb="FF000099"/>
        <rFont val="Arial"/>
        <family val="2"/>
      </rPr>
      <t>Chiffre d'affaire Imposable</t>
    </r>
    <r>
      <rPr>
        <b/>
        <sz val="12"/>
        <color rgb="FF000099"/>
        <rFont val="Arial"/>
        <family val="2"/>
      </rPr>
      <t xml:space="preserve">        </t>
    </r>
  </si>
  <si>
    <r>
      <t xml:space="preserve">(exemple : 325.626 D.A. </t>
    </r>
    <r>
      <rPr>
        <sz val="10"/>
        <color rgb="FF000099"/>
        <rFont val="Arial"/>
        <family val="2"/>
      </rPr>
      <t xml:space="preserve"> </t>
    </r>
    <r>
      <rPr>
        <sz val="12"/>
        <color rgb="FF000099"/>
        <rFont val="Arial"/>
        <family val="2"/>
      </rPr>
      <t>=</t>
    </r>
    <r>
      <rPr>
        <b/>
        <sz val="10"/>
        <color rgb="FF000099"/>
        <rFont val="Arial"/>
        <family val="2"/>
      </rPr>
      <t xml:space="preserve">            325.620 D.A.</t>
    </r>
  </si>
  <si>
    <t>مثال: 325 626=325 620 د ج)</t>
  </si>
  <si>
    <t>الرمز</t>
  </si>
  <si>
    <t>االعــــــمليات الخضعة للرسم علي القيمة المضافة</t>
  </si>
  <si>
    <t>مجمـوع رقم الاعمال</t>
  </si>
  <si>
    <t>رقم الاعمال المعفي</t>
  </si>
  <si>
    <t>رقم الاعمال الخاضع للضريبة</t>
  </si>
  <si>
    <t>taux</t>
  </si>
  <si>
    <t>المبلغ المدفوع بـ ( د ج )</t>
  </si>
  <si>
    <t>CODE</t>
  </si>
  <si>
    <t>Opérations assujetties à la TVA</t>
  </si>
  <si>
    <t>Chiffre d'affaire Total</t>
  </si>
  <si>
    <t>CA éxonéré</t>
  </si>
  <si>
    <t xml:space="preserve">Montants des droits </t>
  </si>
  <si>
    <t>E 3 B 11</t>
  </si>
  <si>
    <t>Biens produits denrées visés par l'artcle 23 du C/TCA………………………...…………………..</t>
  </si>
  <si>
    <t>E 3 B 12</t>
  </si>
  <si>
    <t>Prestations de Services visés par l'artcle 23 du C/TCA……………………...…..………………..</t>
  </si>
  <si>
    <t>"</t>
  </si>
  <si>
    <t>E 3 B 13</t>
  </si>
  <si>
    <t>Opérations immobilières visés par l'artcle 23 du C/TCA…………………...……………………..</t>
  </si>
  <si>
    <t>E 3 B 14</t>
  </si>
  <si>
    <t>Actes médicaux…………………………………………………………...…………… …………………………………….</t>
  </si>
  <si>
    <t>E 3 B 15</t>
  </si>
  <si>
    <t>Commissionnaires et Courtiers……………………………………………..…………….....................</t>
  </si>
  <si>
    <t>Fourniture d'énergiers…………………………………………………...………………………………………………</t>
  </si>
  <si>
    <t>E 3 B 16</t>
  </si>
  <si>
    <t>E 3 B 21</t>
  </si>
  <si>
    <t>Production:Biens produits denrées visés par l'artcle 21 du C/TCA………………………….</t>
  </si>
  <si>
    <t>E 3 B 22</t>
  </si>
  <si>
    <t>Revente en l'etat::Biens, produits denrées visés par l'artcle 21 du C/TCA……………….</t>
  </si>
  <si>
    <t>E 3 B 23</t>
  </si>
  <si>
    <t>Travaux Immobiliers autres que ceux soumis au taux de 7%..................................</t>
  </si>
  <si>
    <t>E 3 B 24</t>
  </si>
  <si>
    <t>Professions Libérales……………………………………………………………..……………………………………</t>
  </si>
  <si>
    <t>E 3 B 25</t>
  </si>
  <si>
    <t>Opérations de Banques er d'Assurances………………………………………………………………………..</t>
  </si>
  <si>
    <t>E 3 B 26</t>
  </si>
  <si>
    <t>Prestations de téléphone et de télex………………………………………..…………………………………….</t>
  </si>
  <si>
    <t>E 3 B 28</t>
  </si>
  <si>
    <t>Autres Prestations de services…….………………………………………………………………………………</t>
  </si>
  <si>
    <t>E 3 B 31</t>
  </si>
  <si>
    <t>Débit de Boissons……………………..…….………………………………………………………………………………</t>
  </si>
  <si>
    <t>E 3 B 32</t>
  </si>
  <si>
    <t>Production:Biens produits denrées visés par l'artcle 21 du C/TCA…………………………..</t>
  </si>
  <si>
    <t>E 3 B 33</t>
  </si>
  <si>
    <t>E 3 B 34</t>
  </si>
  <si>
    <r>
      <rPr>
        <b/>
        <sz val="9"/>
        <color rgb="FF000099"/>
        <rFont val="Arial"/>
        <family val="2"/>
      </rPr>
      <t>Tabacs  et  allumettes</t>
    </r>
    <r>
      <rPr>
        <sz val="8"/>
        <color rgb="FF000099"/>
        <rFont val="Arial"/>
        <family val="2"/>
      </rPr>
      <t>…………………………….…………………………</t>
    </r>
  </si>
  <si>
    <t>E 3 B 35</t>
  </si>
  <si>
    <t>Spectacles,jeux,divertissements autres que ceux de l'article 21 C/TCA………………….</t>
  </si>
  <si>
    <t>E 3 B 36</t>
  </si>
  <si>
    <t>Autres Prestations de Services visés par l'artcle 23 du C/TCA…………………………………</t>
  </si>
  <si>
    <t>E 3 B 37</t>
  </si>
  <si>
    <t>Consommations sur place………………………………………………………………………………………………..</t>
  </si>
  <si>
    <t>TOTAL GENERAL DES CHIFFRES D'AFFAIRES</t>
  </si>
  <si>
    <t xml:space="preserve">       B/Déductions à Opérer                  طبيعة الحسومات     </t>
  </si>
  <si>
    <t xml:space="preserve">C/TVA à Payer      ت/ر م الواجب دفعه  </t>
  </si>
  <si>
    <t xml:space="preserve">NATURE DES DEDUCTIONS </t>
  </si>
  <si>
    <t>MONTANTS</t>
  </si>
  <si>
    <t>Total des droits dus……………….</t>
  </si>
  <si>
    <t>E 3 B97</t>
  </si>
  <si>
    <t xml:space="preserve">Régularisation du prorata (art 40 C/TCA.) (+) </t>
  </si>
  <si>
    <t>E 3 B91</t>
  </si>
  <si>
    <t>Précompte antérieur(mois précedent)……………………………………………………………………………</t>
  </si>
  <si>
    <t>(déduction exedentaire)</t>
  </si>
  <si>
    <t>E 3 B92</t>
  </si>
  <si>
    <t>TVA sur achats de biens , matières et services (art. 29 C/ T.C.A.)…………………………….</t>
  </si>
  <si>
    <t>E 3 B93</t>
  </si>
  <si>
    <t>TVA. sur achats de biens amortissables  (art. 38 C/ T.C.A.)……………………………………….</t>
  </si>
  <si>
    <t xml:space="preserve">Reversement de déduction (art37 C/TCA.)+ </t>
  </si>
  <si>
    <t>E 3 B94</t>
  </si>
  <si>
    <t>Régularisation du prorata (déduction complémentaires) (art.40 C/ TCA)………………..</t>
  </si>
  <si>
    <t>E 3 B95</t>
  </si>
  <si>
    <t xml:space="preserve">TVA  à récupérer sur factures annulées ou impayées (art. 18 C/T.C.A.)    ……………... </t>
  </si>
  <si>
    <t>TOTAL A RAPPELER (C)</t>
  </si>
  <si>
    <t>E 3 B96</t>
  </si>
  <si>
    <t>Autres déductions (Notification de précompte,( ect)……………………………………………………</t>
  </si>
  <si>
    <t>B</t>
  </si>
  <si>
    <t>Total des déductions à opérer (B)  (-)</t>
  </si>
  <si>
    <t>TVA à payer au titre du mois (C-B)</t>
  </si>
  <si>
    <t>NB: joindre un état détaillé des fournisseurs conformément à l'article 29 du C/TCA</t>
  </si>
  <si>
    <t>A reporter dans le cadre "Récapitulation"ligne 10)</t>
  </si>
  <si>
    <t xml:space="preserve">مجـــمـوع الحسومـات الـمجرات                                        </t>
  </si>
  <si>
    <t xml:space="preserve">                                         Total des déductions à opérer</t>
  </si>
  <si>
    <t>Précompte à reporter sur le mois suivant (B-C)</t>
  </si>
  <si>
    <t>ENTREPRISE INDIVIDUELLE</t>
  </si>
  <si>
    <t>ACHAT REVENTE</t>
  </si>
  <si>
    <t>AVENUE LA ROSE BLANCHE EL-KHROUB</t>
  </si>
  <si>
    <t>BENSAIFI KAMEL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</si>
</sst>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1" formatCode="_-* #,##0\ _€_-;\-* #,##0\ _€_-;_-* &quot;-&quot;\ _€_-;_-@_-"/>
    <numFmt numFmtId="43" formatCode="_-* #,##0.00\ _€_-;\-* #,##0.00\ _€_-;_-* &quot;-&quot;??\ _€_-;_-@_-"/>
    <numFmt numFmtId="164" formatCode="0&quot; DA &quot;"/>
    <numFmt numFmtId="165" formatCode="#,##0.00&quot; DA &quot;"/>
    <numFmt numFmtId="166" formatCode="[$-40C]mmm\-yy;@"/>
    <numFmt numFmtId="167" formatCode="_-* #,##0\ _€_-;\-* #,##0\ _€_-;_-* &quot;-&quot;??\ _€_-;_-@_-"/>
    <numFmt numFmtId="168" formatCode="_-* #,##0.00\ _F_-;\-* #,##0.00\ _F_-;_-* &quot;-&quot;??\ _F_-;_-@_-"/>
    <numFmt numFmtId="169" formatCode="_-* #,##0.00\ _€_-;\-* #,##0.00\ _€_-;_-* &quot;-&quot;\ _€_-;_-@_-"/>
    <numFmt numFmtId="170" formatCode="_-* #,##0\ _F_-;\-* #,##0\ _F_-;_-* &quot;-&quot;??\ _F_-;_-@_-"/>
    <numFmt numFmtId="171" formatCode="_-* #,##0.00\ [$€]_-;\-* #,##0.00\ [$€]_-;_-* &quot;-&quot;??\ [$€]_-;_-@_-"/>
    <numFmt numFmtId="172" formatCode="_-* #,##0.00\ [$€-1]_-;\-* #,##0.00\ [$€-1]_-;_-* &quot;-&quot;??\ [$€-1]_-"/>
    <numFmt numFmtId="173" formatCode="[$-40C]d\-mmm;@"/>
    <numFmt numFmtId="174" formatCode="0.00;[Red]0.00"/>
    <numFmt numFmtId="175" formatCode="_-* #,##0.00\ &quot;F&quot;_-;\-* #,##0.00\ &quot;F&quot;_-;_-* &quot;-&quot;??\ &quot;F&quot;_-;_-@_-"/>
  </numFmts>
  <fonts count="106" x14ac:knownFonts="1">
    <font>
      <sz val="12"/>
      <color theme="1"/>
      <name val="Arial"/>
      <family val="2"/>
    </font>
    <font>
      <i/>
      <sz val="12"/>
      <color theme="1"/>
      <name val="Century"/>
      <family val="1"/>
    </font>
    <font>
      <b/>
      <i/>
      <u/>
      <sz val="12"/>
      <color rgb="FFFF0000"/>
      <name val="Constantia"/>
      <family val="1"/>
    </font>
    <font>
      <i/>
      <sz val="12"/>
      <color theme="1"/>
      <name val="Constantia"/>
      <family val="1"/>
    </font>
    <font>
      <b/>
      <i/>
      <sz val="12"/>
      <color theme="1"/>
      <name val="Century"/>
      <family val="1"/>
    </font>
    <font>
      <b/>
      <i/>
      <sz val="12"/>
      <color rgb="FFFF0000"/>
      <name val="Century"/>
      <family val="1"/>
    </font>
    <font>
      <i/>
      <sz val="12"/>
      <color rgb="FFFF0000"/>
      <name val="Century"/>
      <family val="1"/>
    </font>
    <font>
      <i/>
      <sz val="10"/>
      <color rgb="FFFF0000"/>
      <name val="Century"/>
      <family val="1"/>
    </font>
    <font>
      <i/>
      <sz val="11"/>
      <color theme="1"/>
      <name val="Century"/>
      <family val="1"/>
    </font>
    <font>
      <i/>
      <sz val="10"/>
      <color theme="1"/>
      <name val="Century"/>
      <family val="1"/>
    </font>
    <font>
      <b/>
      <i/>
      <u/>
      <sz val="12"/>
      <color theme="1"/>
      <name val="Century"/>
      <family val="1"/>
    </font>
    <font>
      <i/>
      <u/>
      <sz val="12"/>
      <color theme="1"/>
      <name val="Century"/>
      <family val="1"/>
    </font>
    <font>
      <b/>
      <i/>
      <u/>
      <sz val="12"/>
      <color rgb="FFFF0000"/>
      <name val="Century"/>
      <family val="1"/>
    </font>
    <font>
      <b/>
      <i/>
      <u/>
      <sz val="11"/>
      <color theme="1"/>
      <name val="Century"/>
      <family val="1"/>
    </font>
    <font>
      <i/>
      <sz val="14"/>
      <color theme="1"/>
      <name val="Century"/>
      <family val="1"/>
    </font>
    <font>
      <i/>
      <sz val="8"/>
      <color theme="1"/>
      <name val="Century"/>
      <family val="1"/>
    </font>
    <font>
      <b/>
      <i/>
      <sz val="12"/>
      <color theme="0"/>
      <name val="Century"/>
      <family val="1"/>
    </font>
    <font>
      <i/>
      <sz val="12"/>
      <color theme="3" tint="0.39997558519241921"/>
      <name val="Century"/>
      <family val="1"/>
    </font>
    <font>
      <sz val="10"/>
      <color theme="1"/>
      <name val="Calibri"/>
      <family val="2"/>
      <scheme val="minor"/>
    </font>
    <font>
      <sz val="10"/>
      <color rgb="FF000099"/>
      <name val="Times New Roman"/>
      <family val="1"/>
    </font>
    <font>
      <b/>
      <sz val="11"/>
      <color rgb="FF000099"/>
      <name val="Times New Roman"/>
      <family val="1"/>
    </font>
    <font>
      <sz val="9"/>
      <name val="Times New Roman"/>
      <family val="1"/>
    </font>
    <font>
      <b/>
      <sz val="12"/>
      <color rgb="FF000099"/>
      <name val="Arial"/>
      <family val="2"/>
    </font>
    <font>
      <b/>
      <sz val="12"/>
      <color rgb="FF000099"/>
      <name val="Times New Roman"/>
      <family val="1"/>
    </font>
    <font>
      <b/>
      <sz val="9"/>
      <color rgb="FF000099"/>
      <name val="Times New Roman"/>
      <family val="1"/>
    </font>
    <font>
      <b/>
      <sz val="11"/>
      <name val="Times New Roman"/>
      <family val="1"/>
    </font>
    <font>
      <b/>
      <sz val="10"/>
      <color rgb="FF000099"/>
      <name val="Times New Roman"/>
      <family val="1"/>
    </font>
    <font>
      <b/>
      <sz val="8"/>
      <color rgb="FF000099"/>
      <name val="Times New Roman"/>
      <family val="1"/>
    </font>
    <font>
      <sz val="8"/>
      <color rgb="FF000099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9"/>
      <name val="Times New Roman"/>
      <family val="1"/>
    </font>
    <font>
      <sz val="10"/>
      <color theme="1"/>
      <name val="Times New Roman"/>
      <family val="1"/>
    </font>
    <font>
      <sz val="7"/>
      <color rgb="FF000099"/>
      <name val="Times New Roman"/>
      <family val="1"/>
    </font>
    <font>
      <sz val="10"/>
      <name val="Arial"/>
      <family val="2"/>
    </font>
    <font>
      <sz val="9"/>
      <color rgb="FF000099"/>
      <name val="Times New Roman"/>
      <family val="1"/>
    </font>
    <font>
      <sz val="8"/>
      <color theme="1"/>
      <name val="Calibri"/>
      <family val="2"/>
      <scheme val="minor"/>
    </font>
    <font>
      <sz val="12"/>
      <color rgb="FF000099"/>
      <name val="Times New Roman"/>
      <family val="1"/>
    </font>
    <font>
      <sz val="9"/>
      <color rgb="FF000099"/>
      <name val="Arial"/>
      <family val="2"/>
    </font>
    <font>
      <sz val="8"/>
      <color rgb="FF000099"/>
      <name val="Arial"/>
      <family val="2"/>
    </font>
    <font>
      <sz val="9"/>
      <color theme="1"/>
      <name val="Calibri"/>
      <family val="2"/>
      <scheme val="minor"/>
    </font>
    <font>
      <sz val="10"/>
      <color rgb="FF3333CC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99"/>
      <name val="Calibri"/>
      <family val="2"/>
      <scheme val="minor"/>
    </font>
    <font>
      <sz val="10"/>
      <color rgb="FF0037A4"/>
      <name val="Calibri"/>
      <family val="2"/>
      <scheme val="minor"/>
    </font>
    <font>
      <sz val="8"/>
      <color rgb="FFFF0000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10"/>
      <color rgb="FF000099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rgb="FF002060"/>
      <name val="Calibri"/>
      <family val="2"/>
      <scheme val="minor"/>
    </font>
    <font>
      <b/>
      <sz val="16"/>
      <color rgb="FF000099"/>
      <name val="Arial"/>
      <family val="2"/>
    </font>
    <font>
      <sz val="10"/>
      <color rgb="FF000099"/>
      <name val="Arial"/>
      <family val="2"/>
    </font>
    <font>
      <b/>
      <sz val="14"/>
      <color rgb="FF000099"/>
      <name val="Arial"/>
      <family val="2"/>
    </font>
    <font>
      <b/>
      <sz val="10"/>
      <color rgb="FF000099"/>
      <name val="Arial"/>
      <family val="2"/>
    </font>
    <font>
      <b/>
      <u/>
      <sz val="14"/>
      <color rgb="FF000099"/>
      <name val="Arial"/>
      <family val="2"/>
    </font>
    <font>
      <sz val="12"/>
      <color rgb="FF000099"/>
      <name val="Arial"/>
      <family val="2"/>
    </font>
    <font>
      <b/>
      <sz val="8"/>
      <color theme="1"/>
      <name val="Arial"/>
      <family val="2"/>
    </font>
    <font>
      <b/>
      <sz val="10"/>
      <color rgb="FF000099"/>
      <name val="Arabic Transparent"/>
      <charset val="178"/>
    </font>
    <font>
      <b/>
      <sz val="11"/>
      <color rgb="FF000099"/>
      <name val="Arabic Transparent"/>
      <charset val="178"/>
    </font>
    <font>
      <b/>
      <sz val="9"/>
      <color rgb="FF000099"/>
      <name val="Arabic Transparent"/>
      <charset val="178"/>
    </font>
    <font>
      <b/>
      <sz val="10"/>
      <name val="Arial"/>
      <family val="2"/>
    </font>
    <font>
      <b/>
      <sz val="10"/>
      <name val="Arabic Transparent"/>
      <charset val="178"/>
    </font>
    <font>
      <sz val="10"/>
      <color rgb="FF000099"/>
      <name val="Arabic Transparent"/>
      <charset val="178"/>
    </font>
    <font>
      <b/>
      <sz val="9"/>
      <color rgb="FF000099"/>
      <name val="Arial"/>
      <family val="2"/>
    </font>
    <font>
      <b/>
      <sz val="11"/>
      <name val="Arabic Transparent"/>
      <charset val="178"/>
    </font>
    <font>
      <sz val="10"/>
      <name val="Arabic Transparent"/>
      <charset val="178"/>
    </font>
    <font>
      <b/>
      <sz val="8"/>
      <color rgb="FF000099"/>
      <name val="Arial"/>
      <family val="2"/>
    </font>
    <font>
      <b/>
      <sz val="10"/>
      <color theme="1"/>
      <name val="Arabic Transparent"/>
      <charset val="178"/>
    </font>
    <font>
      <sz val="14"/>
      <color rgb="FF000099"/>
      <name val="Arial"/>
      <family val="2"/>
    </font>
    <font>
      <b/>
      <sz val="8"/>
      <name val="Arial"/>
      <family val="2"/>
    </font>
    <font>
      <b/>
      <sz val="7"/>
      <color rgb="FF000099"/>
      <name val="Arial"/>
      <family val="2"/>
    </font>
    <font>
      <b/>
      <sz val="7"/>
      <name val="Arial"/>
      <family val="2"/>
    </font>
    <font>
      <b/>
      <sz val="11"/>
      <color theme="1"/>
      <name val="Arabic Transparent"/>
      <charset val="178"/>
    </font>
    <font>
      <sz val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color theme="1"/>
      <name val="Arabic Transparent"/>
      <charset val="178"/>
    </font>
    <font>
      <b/>
      <u/>
      <sz val="8"/>
      <color rgb="FF000099"/>
      <name val="Arial"/>
      <family val="2"/>
    </font>
    <font>
      <sz val="7"/>
      <color rgb="FF000099"/>
      <name val="Arial"/>
      <family val="2"/>
    </font>
    <font>
      <b/>
      <sz val="12"/>
      <color theme="1"/>
      <name val="Arabic Transparent"/>
      <charset val="178"/>
    </font>
    <font>
      <b/>
      <sz val="11"/>
      <color rgb="FF000099"/>
      <name val="Arial"/>
      <family val="2"/>
    </font>
    <font>
      <u/>
      <sz val="8"/>
      <color rgb="FF000099"/>
      <name val="Arial"/>
      <family val="2"/>
    </font>
    <font>
      <b/>
      <sz val="12"/>
      <color rgb="FFFF0000"/>
      <name val="Arabic Transparent"/>
      <charset val="17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0"/>
      <color indexed="8"/>
      <name val="Arial"/>
      <family val="2"/>
    </font>
    <font>
      <sz val="11"/>
      <color indexed="60"/>
      <name val="Calibri"/>
      <family val="2"/>
    </font>
    <font>
      <sz val="10"/>
      <color theme="1"/>
      <name val="Arial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i/>
      <sz val="10"/>
      <name val="Times New Roman"/>
      <family val="1"/>
    </font>
    <font>
      <i/>
      <sz val="10"/>
      <name val="Times New Roman"/>
      <family val="1"/>
    </font>
    <font>
      <i/>
      <sz val="8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</fills>
  <borders count="14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thin">
        <color rgb="FFFF0000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FF"/>
      </left>
      <right/>
      <top style="thin">
        <color rgb="FF0000FF"/>
      </top>
      <bottom/>
      <diagonal/>
    </border>
    <border>
      <left/>
      <right/>
      <top style="thin">
        <color rgb="FF0000FF"/>
      </top>
      <bottom/>
      <diagonal/>
    </border>
    <border>
      <left/>
      <right/>
      <top style="thin">
        <color rgb="FF0000FF"/>
      </top>
      <bottom style="dotted">
        <color rgb="FF0000FF"/>
      </bottom>
      <diagonal/>
    </border>
    <border>
      <left/>
      <right style="thin">
        <color rgb="FF0000FF"/>
      </right>
      <top/>
      <bottom/>
      <diagonal/>
    </border>
    <border>
      <left/>
      <right style="thin">
        <color rgb="FF0000FF"/>
      </right>
      <top style="thin">
        <color rgb="FF0000FF"/>
      </top>
      <bottom/>
      <diagonal/>
    </border>
    <border>
      <left style="thin">
        <color rgb="FF0000FF"/>
      </left>
      <right/>
      <top/>
      <bottom/>
      <diagonal/>
    </border>
    <border>
      <left/>
      <right/>
      <top style="dotted">
        <color rgb="FF0000FF"/>
      </top>
      <bottom style="dotted">
        <color rgb="FF0000FF"/>
      </bottom>
      <diagonal/>
    </border>
    <border>
      <left style="thin">
        <color rgb="FF000099"/>
      </left>
      <right/>
      <top style="thin">
        <color rgb="FF000099"/>
      </top>
      <bottom/>
      <diagonal/>
    </border>
    <border>
      <left/>
      <right/>
      <top style="thin">
        <color rgb="FF000099"/>
      </top>
      <bottom/>
      <diagonal/>
    </border>
    <border>
      <left/>
      <right style="thin">
        <color rgb="FF000099"/>
      </right>
      <top style="thin">
        <color rgb="FF000099"/>
      </top>
      <bottom/>
      <diagonal/>
    </border>
    <border>
      <left style="thin">
        <color rgb="FF0000FF"/>
      </left>
      <right/>
      <top/>
      <bottom style="thin">
        <color rgb="FF0000FF"/>
      </bottom>
      <diagonal/>
    </border>
    <border>
      <left/>
      <right/>
      <top/>
      <bottom style="thin">
        <color rgb="FF0000FF"/>
      </bottom>
      <diagonal/>
    </border>
    <border>
      <left/>
      <right style="thin">
        <color rgb="FF0000FF"/>
      </right>
      <top/>
      <bottom style="thin">
        <color rgb="FF0000FF"/>
      </bottom>
      <diagonal/>
    </border>
    <border>
      <left style="thin">
        <color rgb="FF000099"/>
      </left>
      <right/>
      <top/>
      <bottom/>
      <diagonal/>
    </border>
    <border>
      <left/>
      <right style="thin">
        <color rgb="FF000099"/>
      </right>
      <top/>
      <bottom/>
      <diagonal/>
    </border>
    <border>
      <left/>
      <right/>
      <top style="dotted">
        <color rgb="FF000099"/>
      </top>
      <bottom/>
      <diagonal/>
    </border>
    <border>
      <left style="thin">
        <color rgb="FF000099"/>
      </left>
      <right/>
      <top/>
      <bottom style="thin">
        <color rgb="FF000099"/>
      </bottom>
      <diagonal/>
    </border>
    <border>
      <left/>
      <right/>
      <top/>
      <bottom style="thin">
        <color rgb="FF000099"/>
      </bottom>
      <diagonal/>
    </border>
    <border>
      <left/>
      <right style="thin">
        <color rgb="FF000099"/>
      </right>
      <top/>
      <bottom style="thin">
        <color rgb="FF000099"/>
      </bottom>
      <diagonal/>
    </border>
    <border>
      <left style="thin">
        <color rgb="FF000099"/>
      </left>
      <right style="thin">
        <color rgb="FF000099"/>
      </right>
      <top/>
      <bottom style="thin">
        <color rgb="FF000099"/>
      </bottom>
      <diagonal/>
    </border>
    <border>
      <left style="thin">
        <color rgb="FF0000FF"/>
      </left>
      <right style="thin">
        <color rgb="FF0000FF"/>
      </right>
      <top/>
      <bottom style="thin">
        <color rgb="FF0000FF"/>
      </bottom>
      <diagonal/>
    </border>
    <border>
      <left/>
      <right/>
      <top/>
      <bottom style="dashed">
        <color rgb="FF000099"/>
      </bottom>
      <diagonal/>
    </border>
    <border>
      <left style="thin">
        <color rgb="FF000099"/>
      </left>
      <right style="thin">
        <color rgb="FF0000FF"/>
      </right>
      <top style="thin">
        <color rgb="FF000099"/>
      </top>
      <bottom/>
      <diagonal/>
    </border>
    <border>
      <left style="thin">
        <color rgb="FF0000FF"/>
      </left>
      <right style="thin">
        <color rgb="FF0000FF"/>
      </right>
      <top style="thin">
        <color rgb="FF000099"/>
      </top>
      <bottom/>
      <diagonal/>
    </border>
    <border>
      <left style="thin">
        <color rgb="FF0000FF"/>
      </left>
      <right style="thin">
        <color rgb="FF000099"/>
      </right>
      <top style="thin">
        <color rgb="FF000099"/>
      </top>
      <bottom/>
      <diagonal/>
    </border>
    <border>
      <left style="thin">
        <color rgb="FF000099"/>
      </left>
      <right style="thin">
        <color rgb="FF0000FF"/>
      </right>
      <top/>
      <bottom style="thin">
        <color rgb="FF000099"/>
      </bottom>
      <diagonal/>
    </border>
    <border>
      <left style="thin">
        <color rgb="FF0000FF"/>
      </left>
      <right style="thin">
        <color rgb="FF0000FF"/>
      </right>
      <top/>
      <bottom style="thin">
        <color rgb="FF000099"/>
      </bottom>
      <diagonal/>
    </border>
    <border>
      <left style="thin">
        <color rgb="FF0000FF"/>
      </left>
      <right style="thin">
        <color rgb="FF000099"/>
      </right>
      <top/>
      <bottom style="thin">
        <color rgb="FF000099"/>
      </bottom>
      <diagonal/>
    </border>
    <border>
      <left style="thin">
        <color rgb="FF000099"/>
      </left>
      <right/>
      <top style="dashed">
        <color rgb="FF000099"/>
      </top>
      <bottom/>
      <diagonal/>
    </border>
    <border>
      <left/>
      <right/>
      <top style="dashed">
        <color rgb="FF000099"/>
      </top>
      <bottom/>
      <diagonal/>
    </border>
    <border>
      <left/>
      <right style="thin">
        <color rgb="FF000099"/>
      </right>
      <top style="dashed">
        <color rgb="FF000099"/>
      </top>
      <bottom/>
      <diagonal/>
    </border>
    <border>
      <left style="thin">
        <color rgb="FF000099"/>
      </left>
      <right/>
      <top/>
      <bottom style="dashed">
        <color rgb="FF0000FF"/>
      </bottom>
      <diagonal/>
    </border>
    <border>
      <left/>
      <right/>
      <top/>
      <bottom style="dashed">
        <color rgb="FF0000FF"/>
      </bottom>
      <diagonal/>
    </border>
    <border>
      <left/>
      <right style="thin">
        <color rgb="FF000099"/>
      </right>
      <top/>
      <bottom style="dashed">
        <color rgb="FF0000FF"/>
      </bottom>
      <diagonal/>
    </border>
    <border>
      <left style="thin">
        <color rgb="FF000099"/>
      </left>
      <right/>
      <top style="dashed">
        <color rgb="FF0000FF"/>
      </top>
      <bottom/>
      <diagonal/>
    </border>
    <border>
      <left/>
      <right/>
      <top style="dashed">
        <color rgb="FF0000FF"/>
      </top>
      <bottom/>
      <diagonal/>
    </border>
    <border>
      <left/>
      <right style="thin">
        <color rgb="FF000099"/>
      </right>
      <top style="dashed">
        <color rgb="FF0000FF"/>
      </top>
      <bottom/>
      <diagonal/>
    </border>
    <border>
      <left style="thin">
        <color rgb="FF000099"/>
      </left>
      <right/>
      <top/>
      <bottom style="dashed">
        <color rgb="FF000099"/>
      </bottom>
      <diagonal/>
    </border>
    <border>
      <left/>
      <right style="thin">
        <color rgb="FF000099"/>
      </right>
      <top/>
      <bottom style="dashed">
        <color rgb="FF000099"/>
      </bottom>
      <diagonal/>
    </border>
    <border>
      <left style="thin">
        <color rgb="FF000099"/>
      </left>
      <right/>
      <top/>
      <bottom style="thin">
        <color rgb="FF0000FF"/>
      </bottom>
      <diagonal/>
    </border>
    <border>
      <left style="thin">
        <color rgb="FF000099"/>
      </left>
      <right/>
      <top style="dashed">
        <color rgb="FF0000FF"/>
      </top>
      <bottom style="thin">
        <color rgb="FF000099"/>
      </bottom>
      <diagonal/>
    </border>
    <border>
      <left/>
      <right/>
      <top style="dashed">
        <color rgb="FF0000FF"/>
      </top>
      <bottom style="thin">
        <color rgb="FF000099"/>
      </bottom>
      <diagonal/>
    </border>
    <border>
      <left/>
      <right style="thin">
        <color rgb="FF000099"/>
      </right>
      <top style="dashed">
        <color rgb="FF0000FF"/>
      </top>
      <bottom style="thin">
        <color rgb="FF000099"/>
      </bottom>
      <diagonal/>
    </border>
    <border>
      <left/>
      <right/>
      <top style="dashed">
        <color rgb="FF0000FF"/>
      </top>
      <bottom style="thin">
        <color rgb="FF0000FF"/>
      </bottom>
      <diagonal/>
    </border>
    <border>
      <left/>
      <right style="thin">
        <color rgb="FF000099"/>
      </right>
      <top style="dashed">
        <color rgb="FF0000FF"/>
      </top>
      <bottom style="thin">
        <color rgb="FF0000FF"/>
      </bottom>
      <diagonal/>
    </border>
    <border>
      <left style="thin">
        <color rgb="FF000099"/>
      </left>
      <right/>
      <top style="thin">
        <color rgb="FF0000FF"/>
      </top>
      <bottom style="thin">
        <color rgb="FF000099"/>
      </bottom>
      <diagonal/>
    </border>
    <border>
      <left/>
      <right/>
      <top style="thin">
        <color rgb="FF0000FF"/>
      </top>
      <bottom style="thin">
        <color rgb="FF000099"/>
      </bottom>
      <diagonal/>
    </border>
    <border>
      <left/>
      <right style="thin">
        <color rgb="FF0000FF"/>
      </right>
      <top/>
      <bottom style="thin">
        <color rgb="FF000099"/>
      </bottom>
      <diagonal/>
    </border>
    <border>
      <left style="thin">
        <color rgb="FF0000FF"/>
      </left>
      <right/>
      <top/>
      <bottom style="thin">
        <color rgb="FF000099"/>
      </bottom>
      <diagonal/>
    </border>
    <border>
      <left/>
      <right/>
      <top style="thin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/>
      <top style="thin">
        <color rgb="FF0000FF"/>
      </top>
      <bottom style="dashed">
        <color rgb="FF0000FF"/>
      </bottom>
      <diagonal/>
    </border>
    <border>
      <left/>
      <right/>
      <top style="thin">
        <color rgb="FF0000FF"/>
      </top>
      <bottom style="dashed">
        <color rgb="FF0000FF"/>
      </bottom>
      <diagonal/>
    </border>
    <border>
      <left/>
      <right style="thin">
        <color rgb="FF0000FF"/>
      </right>
      <top style="thin">
        <color rgb="FF0000FF"/>
      </top>
      <bottom style="dashed">
        <color rgb="FF0000FF"/>
      </bottom>
      <diagonal/>
    </border>
    <border>
      <left style="thin">
        <color rgb="FF0000FF"/>
      </left>
      <right/>
      <top style="dashed">
        <color rgb="FF0000FF"/>
      </top>
      <bottom style="thin">
        <color rgb="FF0000FF"/>
      </bottom>
      <diagonal/>
    </border>
    <border>
      <left/>
      <right style="thin">
        <color rgb="FF0000FF"/>
      </right>
      <top style="dashed">
        <color rgb="FF0000FF"/>
      </top>
      <bottom style="thin">
        <color rgb="FF0000FF"/>
      </bottom>
      <diagonal/>
    </border>
    <border>
      <left style="thin">
        <color rgb="FF0000FF"/>
      </left>
      <right/>
      <top style="thin">
        <color rgb="FF0000FF"/>
      </top>
      <bottom style="thin">
        <color rgb="FF0000FF"/>
      </bottom>
      <diagonal/>
    </border>
    <border>
      <left/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/>
      <top style="dashed">
        <color rgb="FF0000FF"/>
      </top>
      <bottom/>
      <diagonal/>
    </border>
    <border>
      <left/>
      <right style="thin">
        <color rgb="FF0000FF"/>
      </right>
      <top style="dashed">
        <color rgb="FF0000FF"/>
      </top>
      <bottom/>
      <diagonal/>
    </border>
    <border>
      <left style="thin">
        <color rgb="FF0000FF"/>
      </left>
      <right/>
      <top/>
      <bottom style="dashed">
        <color rgb="FF0000FF"/>
      </bottom>
      <diagonal/>
    </border>
    <border>
      <left/>
      <right style="thin">
        <color rgb="FF0000FF"/>
      </right>
      <top/>
      <bottom style="dashed">
        <color rgb="FF0000FF"/>
      </bottom>
      <diagonal/>
    </border>
    <border>
      <left/>
      <right style="thin">
        <color rgb="FF0000FF"/>
      </right>
      <top style="dotted">
        <color rgb="FF0000FF"/>
      </top>
      <bottom style="dotted">
        <color rgb="FF0000FF"/>
      </bottom>
      <diagonal/>
    </border>
    <border>
      <left style="thin">
        <color rgb="FF0000FF"/>
      </left>
      <right/>
      <top style="dotted">
        <color rgb="FF0000FF"/>
      </top>
      <bottom style="dotted">
        <color rgb="FF0000FF"/>
      </bottom>
      <diagonal/>
    </border>
    <border>
      <left/>
      <right/>
      <top/>
      <bottom style="medium">
        <color rgb="FF000099"/>
      </bottom>
      <diagonal/>
    </border>
    <border>
      <left style="medium">
        <color rgb="FF000099"/>
      </left>
      <right style="medium">
        <color rgb="FF000099"/>
      </right>
      <top style="medium">
        <color rgb="FF000099"/>
      </top>
      <bottom/>
      <diagonal/>
    </border>
    <border>
      <left style="medium">
        <color rgb="FF000099"/>
      </left>
      <right/>
      <top style="medium">
        <color rgb="FF000099"/>
      </top>
      <bottom/>
      <diagonal/>
    </border>
    <border>
      <left/>
      <right style="medium">
        <color rgb="FF000099"/>
      </right>
      <top style="medium">
        <color rgb="FF000099"/>
      </top>
      <bottom/>
      <diagonal/>
    </border>
    <border>
      <left style="medium">
        <color rgb="FF000099"/>
      </left>
      <right style="medium">
        <color rgb="FF000099"/>
      </right>
      <top/>
      <bottom style="medium">
        <color rgb="FF000099"/>
      </bottom>
      <diagonal/>
    </border>
    <border>
      <left style="medium">
        <color rgb="FF000099"/>
      </left>
      <right/>
      <top/>
      <bottom style="medium">
        <color rgb="FF000099"/>
      </bottom>
      <diagonal/>
    </border>
    <border>
      <left/>
      <right style="medium">
        <color rgb="FF000099"/>
      </right>
      <top/>
      <bottom style="medium">
        <color rgb="FF000099"/>
      </bottom>
      <diagonal/>
    </border>
    <border>
      <left/>
      <right/>
      <top style="medium">
        <color rgb="FF000099"/>
      </top>
      <bottom/>
      <diagonal/>
    </border>
    <border>
      <left style="medium">
        <color rgb="FF000099"/>
      </left>
      <right style="medium">
        <color rgb="FF000099"/>
      </right>
      <top style="medium">
        <color rgb="FF000099"/>
      </top>
      <bottom style="dotted">
        <color rgb="FF000099"/>
      </bottom>
      <diagonal/>
    </border>
    <border>
      <left/>
      <right/>
      <top style="medium">
        <color rgb="FF000099"/>
      </top>
      <bottom style="dotted">
        <color rgb="FF000099"/>
      </bottom>
      <diagonal/>
    </border>
    <border>
      <left style="medium">
        <color rgb="FF000099"/>
      </left>
      <right/>
      <top style="medium">
        <color rgb="FF000099"/>
      </top>
      <bottom style="dotted">
        <color rgb="FF000099"/>
      </bottom>
      <diagonal/>
    </border>
    <border>
      <left/>
      <right style="medium">
        <color rgb="FF000099"/>
      </right>
      <top style="medium">
        <color rgb="FF000099"/>
      </top>
      <bottom style="dotted">
        <color rgb="FF000099"/>
      </bottom>
      <diagonal/>
    </border>
    <border>
      <left style="medium">
        <color rgb="FF000099"/>
      </left>
      <right style="medium">
        <color rgb="FF000099"/>
      </right>
      <top/>
      <bottom/>
      <diagonal/>
    </border>
    <border>
      <left style="medium">
        <color rgb="FF000099"/>
      </left>
      <right/>
      <top/>
      <bottom/>
      <diagonal/>
    </border>
    <border>
      <left/>
      <right style="medium">
        <color rgb="FF000099"/>
      </right>
      <top/>
      <bottom/>
      <diagonal/>
    </border>
    <border>
      <left style="medium">
        <color rgb="FF000099"/>
      </left>
      <right style="medium">
        <color rgb="FF000099"/>
      </right>
      <top style="dotted">
        <color rgb="FF000099"/>
      </top>
      <bottom style="dotted">
        <color rgb="FF000099"/>
      </bottom>
      <diagonal/>
    </border>
    <border>
      <left/>
      <right/>
      <top style="dotted">
        <color rgb="FF000099"/>
      </top>
      <bottom style="dotted">
        <color rgb="FF000099"/>
      </bottom>
      <diagonal/>
    </border>
    <border>
      <left style="medium">
        <color rgb="FF000099"/>
      </left>
      <right/>
      <top style="dotted">
        <color rgb="FF000099"/>
      </top>
      <bottom style="dotted">
        <color rgb="FF000099"/>
      </bottom>
      <diagonal/>
    </border>
    <border>
      <left/>
      <right style="medium">
        <color rgb="FF000099"/>
      </right>
      <top style="dotted">
        <color rgb="FF000099"/>
      </top>
      <bottom style="dotted">
        <color rgb="FF000099"/>
      </bottom>
      <diagonal/>
    </border>
    <border>
      <left style="medium">
        <color rgb="FF000099"/>
      </left>
      <right style="medium">
        <color rgb="FF000099"/>
      </right>
      <top style="dotted">
        <color rgb="FF000099"/>
      </top>
      <bottom style="medium">
        <color rgb="FF000099"/>
      </bottom>
      <diagonal/>
    </border>
    <border>
      <left/>
      <right/>
      <top style="dotted">
        <color rgb="FF000099"/>
      </top>
      <bottom style="medium">
        <color rgb="FF000099"/>
      </bottom>
      <diagonal/>
    </border>
    <border>
      <left style="medium">
        <color rgb="FF000099"/>
      </left>
      <right/>
      <top style="dotted">
        <color rgb="FF000099"/>
      </top>
      <bottom style="medium">
        <color rgb="FF000099"/>
      </bottom>
      <diagonal/>
    </border>
    <border>
      <left/>
      <right style="medium">
        <color rgb="FF000099"/>
      </right>
      <top style="dotted">
        <color rgb="FF000099"/>
      </top>
      <bottom style="medium">
        <color rgb="FF000099"/>
      </bottom>
      <diagonal/>
    </border>
    <border>
      <left style="medium">
        <color rgb="FF000099"/>
      </left>
      <right style="medium">
        <color rgb="FF000099"/>
      </right>
      <top/>
      <bottom style="dashed">
        <color rgb="FF000099"/>
      </bottom>
      <diagonal/>
    </border>
    <border>
      <left style="medium">
        <color rgb="FF000099"/>
      </left>
      <right/>
      <top/>
      <bottom style="dashed">
        <color rgb="FF000099"/>
      </bottom>
      <diagonal/>
    </border>
    <border>
      <left/>
      <right style="medium">
        <color rgb="FF000099"/>
      </right>
      <top/>
      <bottom style="dashed">
        <color rgb="FF000099"/>
      </bottom>
      <diagonal/>
    </border>
    <border>
      <left style="medium">
        <color rgb="FF000099"/>
      </left>
      <right style="medium">
        <color rgb="FF000099"/>
      </right>
      <top style="dashed">
        <color rgb="FF000099"/>
      </top>
      <bottom style="dashed">
        <color rgb="FF000099"/>
      </bottom>
      <diagonal/>
    </border>
    <border>
      <left/>
      <right/>
      <top style="dashed">
        <color rgb="FF000099"/>
      </top>
      <bottom style="dashed">
        <color rgb="FF000099"/>
      </bottom>
      <diagonal/>
    </border>
    <border>
      <left style="medium">
        <color rgb="FF000099"/>
      </left>
      <right/>
      <top style="dashed">
        <color rgb="FF000099"/>
      </top>
      <bottom style="dashed">
        <color rgb="FF000099"/>
      </bottom>
      <diagonal/>
    </border>
    <border>
      <left/>
      <right style="medium">
        <color rgb="FF000099"/>
      </right>
      <top style="dashed">
        <color rgb="FF000099"/>
      </top>
      <bottom style="dashed">
        <color rgb="FF000099"/>
      </bottom>
      <diagonal/>
    </border>
    <border>
      <left style="medium">
        <color rgb="FF000099"/>
      </left>
      <right style="medium">
        <color rgb="FF000099"/>
      </right>
      <top style="dashed">
        <color rgb="FF000099"/>
      </top>
      <bottom style="medium">
        <color rgb="FF000099"/>
      </bottom>
      <diagonal/>
    </border>
    <border>
      <left/>
      <right/>
      <top style="dashed">
        <color rgb="FF000099"/>
      </top>
      <bottom style="medium">
        <color rgb="FF000099"/>
      </bottom>
      <diagonal/>
    </border>
    <border>
      <left style="medium">
        <color rgb="FF000099"/>
      </left>
      <right/>
      <top style="dashed">
        <color rgb="FF000099"/>
      </top>
      <bottom style="medium">
        <color rgb="FF000099"/>
      </bottom>
      <diagonal/>
    </border>
    <border>
      <left/>
      <right style="medium">
        <color rgb="FF000099"/>
      </right>
      <top style="dashed">
        <color rgb="FF000099"/>
      </top>
      <bottom style="medium">
        <color rgb="FF000099"/>
      </bottom>
      <diagonal/>
    </border>
    <border>
      <left style="medium">
        <color rgb="FF000099"/>
      </left>
      <right style="medium">
        <color indexed="64"/>
      </right>
      <top style="medium">
        <color rgb="FF000099"/>
      </top>
      <bottom style="medium">
        <color rgb="FF000099"/>
      </bottom>
      <diagonal/>
    </border>
    <border>
      <left style="medium">
        <color indexed="64"/>
      </left>
      <right style="medium">
        <color indexed="64"/>
      </right>
      <top style="medium">
        <color rgb="FF000099"/>
      </top>
      <bottom style="medium">
        <color rgb="FF000099"/>
      </bottom>
      <diagonal/>
    </border>
    <border>
      <left style="medium">
        <color indexed="64"/>
      </left>
      <right/>
      <top style="medium">
        <color rgb="FF000099"/>
      </top>
      <bottom style="medium">
        <color rgb="FF000099"/>
      </bottom>
      <diagonal/>
    </border>
    <border>
      <left style="medium">
        <color rgb="FF000099"/>
      </left>
      <right style="medium">
        <color rgb="FF000099"/>
      </right>
      <top style="medium">
        <color rgb="FF000099"/>
      </top>
      <bottom style="medium">
        <color rgb="FF000099"/>
      </bottom>
      <diagonal/>
    </border>
    <border>
      <left/>
      <right style="medium">
        <color rgb="FF000099"/>
      </right>
      <top style="medium">
        <color rgb="FF000099"/>
      </top>
      <bottom style="dashed">
        <color rgb="FF000099"/>
      </bottom>
      <diagonal/>
    </border>
    <border>
      <left style="medium">
        <color rgb="FF000099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rgb="FF000099"/>
      </left>
      <right style="medium">
        <color indexed="64"/>
      </right>
      <top/>
      <bottom style="medium">
        <color rgb="FF000099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99"/>
      </bottom>
      <diagonal/>
    </border>
    <border>
      <left style="medium">
        <color indexed="64"/>
      </left>
      <right/>
      <top/>
      <bottom style="medium">
        <color rgb="FF00009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524">
    <xf numFmtId="0" fontId="0" fillId="0" borderId="0"/>
    <xf numFmtId="0" fontId="18" fillId="0" borderId="0"/>
    <xf numFmtId="43" fontId="18" fillId="0" borderId="0" applyFont="0" applyFill="0" applyBorder="0" applyAlignment="0" applyProtection="0"/>
    <xf numFmtId="0" fontId="35" fillId="0" borderId="0"/>
    <xf numFmtId="164" fontId="35" fillId="0" borderId="0" applyFont="0" applyFill="0" applyBorder="0" applyAlignment="0" applyProtection="0"/>
    <xf numFmtId="0" fontId="35" fillId="0" borderId="0"/>
    <xf numFmtId="164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84" fillId="4" borderId="0" applyNumberFormat="0" applyBorder="0" applyAlignment="0" applyProtection="0"/>
    <xf numFmtId="0" fontId="84" fillId="4" borderId="0" applyNumberFormat="0" applyBorder="0" applyAlignment="0" applyProtection="0"/>
    <xf numFmtId="0" fontId="84" fillId="4" borderId="0" applyNumberFormat="0" applyBorder="0" applyAlignment="0" applyProtection="0"/>
    <xf numFmtId="0" fontId="84" fillId="4" borderId="0" applyNumberFormat="0" applyBorder="0" applyAlignment="0" applyProtection="0"/>
    <xf numFmtId="0" fontId="84" fillId="4" borderId="0" applyNumberFormat="0" applyBorder="0" applyAlignment="0" applyProtection="0"/>
    <xf numFmtId="0" fontId="84" fillId="5" borderId="0" applyNumberFormat="0" applyBorder="0" applyAlignment="0" applyProtection="0"/>
    <xf numFmtId="0" fontId="84" fillId="5" borderId="0" applyNumberFormat="0" applyBorder="0" applyAlignment="0" applyProtection="0"/>
    <xf numFmtId="0" fontId="84" fillId="5" borderId="0" applyNumberFormat="0" applyBorder="0" applyAlignment="0" applyProtection="0"/>
    <xf numFmtId="0" fontId="84" fillId="5" borderId="0" applyNumberFormat="0" applyBorder="0" applyAlignment="0" applyProtection="0"/>
    <xf numFmtId="0" fontId="84" fillId="5" borderId="0" applyNumberFormat="0" applyBorder="0" applyAlignment="0" applyProtection="0"/>
    <xf numFmtId="0" fontId="84" fillId="6" borderId="0" applyNumberFormat="0" applyBorder="0" applyAlignment="0" applyProtection="0"/>
    <xf numFmtId="0" fontId="84" fillId="6" borderId="0" applyNumberFormat="0" applyBorder="0" applyAlignment="0" applyProtection="0"/>
    <xf numFmtId="0" fontId="84" fillId="6" borderId="0" applyNumberFormat="0" applyBorder="0" applyAlignment="0" applyProtection="0"/>
    <xf numFmtId="0" fontId="84" fillId="6" borderId="0" applyNumberFormat="0" applyBorder="0" applyAlignment="0" applyProtection="0"/>
    <xf numFmtId="0" fontId="84" fillId="6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84" fillId="8" borderId="0" applyNumberFormat="0" applyBorder="0" applyAlignment="0" applyProtection="0"/>
    <xf numFmtId="0" fontId="84" fillId="8" borderId="0" applyNumberFormat="0" applyBorder="0" applyAlignment="0" applyProtection="0"/>
    <xf numFmtId="0" fontId="84" fillId="8" borderId="0" applyNumberFormat="0" applyBorder="0" applyAlignment="0" applyProtection="0"/>
    <xf numFmtId="0" fontId="84" fillId="8" borderId="0" applyNumberFormat="0" applyBorder="0" applyAlignment="0" applyProtection="0"/>
    <xf numFmtId="0" fontId="84" fillId="8" borderId="0" applyNumberFormat="0" applyBorder="0" applyAlignment="0" applyProtection="0"/>
    <xf numFmtId="0" fontId="84" fillId="9" borderId="0" applyNumberFormat="0" applyBorder="0" applyAlignment="0" applyProtection="0"/>
    <xf numFmtId="0" fontId="84" fillId="9" borderId="0" applyNumberFormat="0" applyBorder="0" applyAlignment="0" applyProtection="0"/>
    <xf numFmtId="0" fontId="84" fillId="9" borderId="0" applyNumberFormat="0" applyBorder="0" applyAlignment="0" applyProtection="0"/>
    <xf numFmtId="0" fontId="84" fillId="9" borderId="0" applyNumberFormat="0" applyBorder="0" applyAlignment="0" applyProtection="0"/>
    <xf numFmtId="0" fontId="84" fillId="9" borderId="0" applyNumberFormat="0" applyBorder="0" applyAlignment="0" applyProtection="0"/>
    <xf numFmtId="0" fontId="84" fillId="10" borderId="0" applyNumberFormat="0" applyBorder="0" applyAlignment="0" applyProtection="0"/>
    <xf numFmtId="0" fontId="84" fillId="10" borderId="0" applyNumberFormat="0" applyBorder="0" applyAlignment="0" applyProtection="0"/>
    <xf numFmtId="0" fontId="84" fillId="10" borderId="0" applyNumberFormat="0" applyBorder="0" applyAlignment="0" applyProtection="0"/>
    <xf numFmtId="0" fontId="84" fillId="10" borderId="0" applyNumberFormat="0" applyBorder="0" applyAlignment="0" applyProtection="0"/>
    <xf numFmtId="0" fontId="84" fillId="10" borderId="0" applyNumberFormat="0" applyBorder="0" applyAlignment="0" applyProtection="0"/>
    <xf numFmtId="0" fontId="84" fillId="11" borderId="0" applyNumberFormat="0" applyBorder="0" applyAlignment="0" applyProtection="0"/>
    <xf numFmtId="0" fontId="84" fillId="11" borderId="0" applyNumberFormat="0" applyBorder="0" applyAlignment="0" applyProtection="0"/>
    <xf numFmtId="0" fontId="84" fillId="11" borderId="0" applyNumberFormat="0" applyBorder="0" applyAlignment="0" applyProtection="0"/>
    <xf numFmtId="0" fontId="84" fillId="11" borderId="0" applyNumberFormat="0" applyBorder="0" applyAlignment="0" applyProtection="0"/>
    <xf numFmtId="0" fontId="84" fillId="11" borderId="0" applyNumberFormat="0" applyBorder="0" applyAlignment="0" applyProtection="0"/>
    <xf numFmtId="0" fontId="84" fillId="12" borderId="0" applyNumberFormat="0" applyBorder="0" applyAlignment="0" applyProtection="0"/>
    <xf numFmtId="0" fontId="84" fillId="12" borderId="0" applyNumberFormat="0" applyBorder="0" applyAlignment="0" applyProtection="0"/>
    <xf numFmtId="0" fontId="84" fillId="12" borderId="0" applyNumberFormat="0" applyBorder="0" applyAlignment="0" applyProtection="0"/>
    <xf numFmtId="0" fontId="84" fillId="12" borderId="0" applyNumberFormat="0" applyBorder="0" applyAlignment="0" applyProtection="0"/>
    <xf numFmtId="0" fontId="84" fillId="12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84" fillId="7" borderId="0" applyNumberFormat="0" applyBorder="0" applyAlignment="0" applyProtection="0"/>
    <xf numFmtId="0" fontId="84" fillId="10" borderId="0" applyNumberFormat="0" applyBorder="0" applyAlignment="0" applyProtection="0"/>
    <xf numFmtId="0" fontId="84" fillId="10" borderId="0" applyNumberFormat="0" applyBorder="0" applyAlignment="0" applyProtection="0"/>
    <xf numFmtId="0" fontId="84" fillId="10" borderId="0" applyNumberFormat="0" applyBorder="0" applyAlignment="0" applyProtection="0"/>
    <xf numFmtId="0" fontId="84" fillId="10" borderId="0" applyNumberFormat="0" applyBorder="0" applyAlignment="0" applyProtection="0"/>
    <xf numFmtId="0" fontId="84" fillId="10" borderId="0" applyNumberFormat="0" applyBorder="0" applyAlignment="0" applyProtection="0"/>
    <xf numFmtId="0" fontId="84" fillId="13" borderId="0" applyNumberFormat="0" applyBorder="0" applyAlignment="0" applyProtection="0"/>
    <xf numFmtId="0" fontId="84" fillId="13" borderId="0" applyNumberFormat="0" applyBorder="0" applyAlignment="0" applyProtection="0"/>
    <xf numFmtId="0" fontId="84" fillId="13" borderId="0" applyNumberFormat="0" applyBorder="0" applyAlignment="0" applyProtection="0"/>
    <xf numFmtId="0" fontId="84" fillId="13" borderId="0" applyNumberFormat="0" applyBorder="0" applyAlignment="0" applyProtection="0"/>
    <xf numFmtId="0" fontId="84" fillId="13" borderId="0" applyNumberFormat="0" applyBorder="0" applyAlignment="0" applyProtection="0"/>
    <xf numFmtId="0" fontId="85" fillId="14" borderId="0" applyNumberFormat="0" applyBorder="0" applyAlignment="0" applyProtection="0"/>
    <xf numFmtId="0" fontId="85" fillId="14" borderId="0" applyNumberFormat="0" applyBorder="0" applyAlignment="0" applyProtection="0"/>
    <xf numFmtId="0" fontId="85" fillId="14" borderId="0" applyNumberFormat="0" applyBorder="0" applyAlignment="0" applyProtection="0"/>
    <xf numFmtId="0" fontId="85" fillId="14" borderId="0" applyNumberFormat="0" applyBorder="0" applyAlignment="0" applyProtection="0"/>
    <xf numFmtId="0" fontId="85" fillId="14" borderId="0" applyNumberFormat="0" applyBorder="0" applyAlignment="0" applyProtection="0"/>
    <xf numFmtId="0" fontId="85" fillId="11" borderId="0" applyNumberFormat="0" applyBorder="0" applyAlignment="0" applyProtection="0"/>
    <xf numFmtId="0" fontId="85" fillId="11" borderId="0" applyNumberFormat="0" applyBorder="0" applyAlignment="0" applyProtection="0"/>
    <xf numFmtId="0" fontId="85" fillId="11" borderId="0" applyNumberFormat="0" applyBorder="0" applyAlignment="0" applyProtection="0"/>
    <xf numFmtId="0" fontId="85" fillId="11" borderId="0" applyNumberFormat="0" applyBorder="0" applyAlignment="0" applyProtection="0"/>
    <xf numFmtId="0" fontId="85" fillId="11" borderId="0" applyNumberFormat="0" applyBorder="0" applyAlignment="0" applyProtection="0"/>
    <xf numFmtId="0" fontId="85" fillId="12" borderId="0" applyNumberFormat="0" applyBorder="0" applyAlignment="0" applyProtection="0"/>
    <xf numFmtId="0" fontId="85" fillId="12" borderId="0" applyNumberFormat="0" applyBorder="0" applyAlignment="0" applyProtection="0"/>
    <xf numFmtId="0" fontId="85" fillId="12" borderId="0" applyNumberFormat="0" applyBorder="0" applyAlignment="0" applyProtection="0"/>
    <xf numFmtId="0" fontId="85" fillId="12" borderId="0" applyNumberFormat="0" applyBorder="0" applyAlignment="0" applyProtection="0"/>
    <xf numFmtId="0" fontId="85" fillId="12" borderId="0" applyNumberFormat="0" applyBorder="0" applyAlignment="0" applyProtection="0"/>
    <xf numFmtId="0" fontId="85" fillId="15" borderId="0" applyNumberFormat="0" applyBorder="0" applyAlignment="0" applyProtection="0"/>
    <xf numFmtId="0" fontId="85" fillId="15" borderId="0" applyNumberFormat="0" applyBorder="0" applyAlignment="0" applyProtection="0"/>
    <xf numFmtId="0" fontId="85" fillId="15" borderId="0" applyNumberFormat="0" applyBorder="0" applyAlignment="0" applyProtection="0"/>
    <xf numFmtId="0" fontId="85" fillId="15" borderId="0" applyNumberFormat="0" applyBorder="0" applyAlignment="0" applyProtection="0"/>
    <xf numFmtId="0" fontId="85" fillId="15" borderId="0" applyNumberFormat="0" applyBorder="0" applyAlignment="0" applyProtection="0"/>
    <xf numFmtId="0" fontId="85" fillId="16" borderId="0" applyNumberFormat="0" applyBorder="0" applyAlignment="0" applyProtection="0"/>
    <xf numFmtId="0" fontId="85" fillId="16" borderId="0" applyNumberFormat="0" applyBorder="0" applyAlignment="0" applyProtection="0"/>
    <xf numFmtId="0" fontId="85" fillId="16" borderId="0" applyNumberFormat="0" applyBorder="0" applyAlignment="0" applyProtection="0"/>
    <xf numFmtId="0" fontId="85" fillId="16" borderId="0" applyNumberFormat="0" applyBorder="0" applyAlignment="0" applyProtection="0"/>
    <xf numFmtId="0" fontId="85" fillId="16" borderId="0" applyNumberFormat="0" applyBorder="0" applyAlignment="0" applyProtection="0"/>
    <xf numFmtId="0" fontId="85" fillId="17" borderId="0" applyNumberFormat="0" applyBorder="0" applyAlignment="0" applyProtection="0"/>
    <xf numFmtId="0" fontId="85" fillId="17" borderId="0" applyNumberFormat="0" applyBorder="0" applyAlignment="0" applyProtection="0"/>
    <xf numFmtId="0" fontId="85" fillId="17" borderId="0" applyNumberFormat="0" applyBorder="0" applyAlignment="0" applyProtection="0"/>
    <xf numFmtId="0" fontId="85" fillId="17" borderId="0" applyNumberFormat="0" applyBorder="0" applyAlignment="0" applyProtection="0"/>
    <xf numFmtId="0" fontId="85" fillId="17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8" borderId="0" applyNumberFormat="0" applyBorder="0" applyAlignment="0" applyProtection="0"/>
    <xf numFmtId="0" fontId="85" fillId="19" borderId="0" applyNumberFormat="0" applyBorder="0" applyAlignment="0" applyProtection="0"/>
    <xf numFmtId="0" fontId="85" fillId="19" borderId="0" applyNumberFormat="0" applyBorder="0" applyAlignment="0" applyProtection="0"/>
    <xf numFmtId="0" fontId="85" fillId="19" borderId="0" applyNumberFormat="0" applyBorder="0" applyAlignment="0" applyProtection="0"/>
    <xf numFmtId="0" fontId="85" fillId="19" borderId="0" applyNumberFormat="0" applyBorder="0" applyAlignment="0" applyProtection="0"/>
    <xf numFmtId="0" fontId="85" fillId="19" borderId="0" applyNumberFormat="0" applyBorder="0" applyAlignment="0" applyProtection="0"/>
    <xf numFmtId="0" fontId="85" fillId="20" borderId="0" applyNumberFormat="0" applyBorder="0" applyAlignment="0" applyProtection="0"/>
    <xf numFmtId="0" fontId="85" fillId="20" borderId="0" applyNumberFormat="0" applyBorder="0" applyAlignment="0" applyProtection="0"/>
    <xf numFmtId="0" fontId="85" fillId="20" borderId="0" applyNumberFormat="0" applyBorder="0" applyAlignment="0" applyProtection="0"/>
    <xf numFmtId="0" fontId="85" fillId="20" borderId="0" applyNumberFormat="0" applyBorder="0" applyAlignment="0" applyProtection="0"/>
    <xf numFmtId="0" fontId="85" fillId="20" borderId="0" applyNumberFormat="0" applyBorder="0" applyAlignment="0" applyProtection="0"/>
    <xf numFmtId="0" fontId="85" fillId="15" borderId="0" applyNumberFormat="0" applyBorder="0" applyAlignment="0" applyProtection="0"/>
    <xf numFmtId="0" fontId="85" fillId="15" borderId="0" applyNumberFormat="0" applyBorder="0" applyAlignment="0" applyProtection="0"/>
    <xf numFmtId="0" fontId="85" fillId="15" borderId="0" applyNumberFormat="0" applyBorder="0" applyAlignment="0" applyProtection="0"/>
    <xf numFmtId="0" fontId="85" fillId="15" borderId="0" applyNumberFormat="0" applyBorder="0" applyAlignment="0" applyProtection="0"/>
    <xf numFmtId="0" fontId="85" fillId="15" borderId="0" applyNumberFormat="0" applyBorder="0" applyAlignment="0" applyProtection="0"/>
    <xf numFmtId="0" fontId="85" fillId="16" borderId="0" applyNumberFormat="0" applyBorder="0" applyAlignment="0" applyProtection="0"/>
    <xf numFmtId="0" fontId="85" fillId="16" borderId="0" applyNumberFormat="0" applyBorder="0" applyAlignment="0" applyProtection="0"/>
    <xf numFmtId="0" fontId="85" fillId="16" borderId="0" applyNumberFormat="0" applyBorder="0" applyAlignment="0" applyProtection="0"/>
    <xf numFmtId="0" fontId="85" fillId="16" borderId="0" applyNumberFormat="0" applyBorder="0" applyAlignment="0" applyProtection="0"/>
    <xf numFmtId="0" fontId="85" fillId="16" borderId="0" applyNumberFormat="0" applyBorder="0" applyAlignment="0" applyProtection="0"/>
    <xf numFmtId="0" fontId="85" fillId="21" borderId="0" applyNumberFormat="0" applyBorder="0" applyAlignment="0" applyProtection="0"/>
    <xf numFmtId="0" fontId="85" fillId="21" borderId="0" applyNumberFormat="0" applyBorder="0" applyAlignment="0" applyProtection="0"/>
    <xf numFmtId="0" fontId="85" fillId="21" borderId="0" applyNumberFormat="0" applyBorder="0" applyAlignment="0" applyProtection="0"/>
    <xf numFmtId="0" fontId="85" fillId="21" borderId="0" applyNumberFormat="0" applyBorder="0" applyAlignment="0" applyProtection="0"/>
    <xf numFmtId="0" fontId="85" fillId="21" borderId="0" applyNumberFormat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22" borderId="134" applyNumberFormat="0" applyAlignment="0" applyProtection="0"/>
    <xf numFmtId="0" fontId="87" fillId="22" borderId="134" applyNumberFormat="0" applyAlignment="0" applyProtection="0"/>
    <xf numFmtId="0" fontId="87" fillId="22" borderId="134" applyNumberFormat="0" applyAlignment="0" applyProtection="0"/>
    <xf numFmtId="0" fontId="87" fillId="22" borderId="134" applyNumberFormat="0" applyAlignment="0" applyProtection="0"/>
    <xf numFmtId="0" fontId="87" fillId="22" borderId="134" applyNumberFormat="0" applyAlignment="0" applyProtection="0"/>
    <xf numFmtId="0" fontId="88" fillId="0" borderId="135" applyNumberFormat="0" applyFill="0" applyAlignment="0" applyProtection="0"/>
    <xf numFmtId="0" fontId="88" fillId="0" borderId="135" applyNumberFormat="0" applyFill="0" applyAlignment="0" applyProtection="0"/>
    <xf numFmtId="0" fontId="88" fillId="0" borderId="135" applyNumberFormat="0" applyFill="0" applyAlignment="0" applyProtection="0"/>
    <xf numFmtId="0" fontId="88" fillId="0" borderId="135" applyNumberFormat="0" applyFill="0" applyAlignment="0" applyProtection="0"/>
    <xf numFmtId="0" fontId="88" fillId="0" borderId="135" applyNumberFormat="0" applyFill="0" applyAlignment="0" applyProtection="0"/>
    <xf numFmtId="0" fontId="35" fillId="23" borderId="136" applyNumberFormat="0" applyFont="0" applyAlignment="0" applyProtection="0"/>
    <xf numFmtId="0" fontId="35" fillId="23" borderId="136" applyNumberFormat="0" applyFont="0" applyAlignment="0" applyProtection="0"/>
    <xf numFmtId="0" fontId="35" fillId="23" borderId="136" applyNumberFormat="0" applyFont="0" applyAlignment="0" applyProtection="0"/>
    <xf numFmtId="0" fontId="35" fillId="23" borderId="136" applyNumberFormat="0" applyFont="0" applyAlignment="0" applyProtection="0"/>
    <xf numFmtId="0" fontId="35" fillId="23" borderId="136" applyNumberFormat="0" applyFont="0" applyAlignment="0" applyProtection="0"/>
    <xf numFmtId="0" fontId="35" fillId="23" borderId="136" applyNumberFormat="0" applyFont="0" applyAlignment="0" applyProtection="0"/>
    <xf numFmtId="0" fontId="35" fillId="23" borderId="136" applyNumberFormat="0" applyFont="0" applyAlignment="0" applyProtection="0"/>
    <xf numFmtId="0" fontId="35" fillId="23" borderId="136" applyNumberFormat="0" applyFont="0" applyAlignment="0" applyProtection="0"/>
    <xf numFmtId="0" fontId="35" fillId="23" borderId="136" applyNumberFormat="0" applyFont="0" applyAlignment="0" applyProtection="0"/>
    <xf numFmtId="0" fontId="35" fillId="23" borderId="136" applyNumberFormat="0" applyFont="0" applyAlignment="0" applyProtection="0"/>
    <xf numFmtId="0" fontId="35" fillId="23" borderId="136" applyNumberFormat="0" applyFont="0" applyAlignment="0" applyProtection="0"/>
    <xf numFmtId="0" fontId="35" fillId="23" borderId="136" applyNumberFormat="0" applyFont="0" applyAlignment="0" applyProtection="0"/>
    <xf numFmtId="0" fontId="35" fillId="23" borderId="136" applyNumberFormat="0" applyFont="0" applyAlignment="0" applyProtection="0"/>
    <xf numFmtId="0" fontId="35" fillId="23" borderId="136" applyNumberFormat="0" applyFont="0" applyAlignment="0" applyProtection="0"/>
    <xf numFmtId="0" fontId="35" fillId="23" borderId="136" applyNumberFormat="0" applyFont="0" applyAlignment="0" applyProtection="0"/>
    <xf numFmtId="0" fontId="35" fillId="23" borderId="136" applyNumberFormat="0" applyFont="0" applyAlignment="0" applyProtection="0"/>
    <xf numFmtId="0" fontId="35" fillId="23" borderId="136" applyNumberFormat="0" applyFont="0" applyAlignment="0" applyProtection="0"/>
    <xf numFmtId="0" fontId="35" fillId="23" borderId="136" applyNumberFormat="0" applyFont="0" applyAlignment="0" applyProtection="0"/>
    <xf numFmtId="0" fontId="35" fillId="23" borderId="136" applyNumberFormat="0" applyFont="0" applyAlignment="0" applyProtection="0"/>
    <xf numFmtId="0" fontId="35" fillId="23" borderId="136" applyNumberFormat="0" applyFont="0" applyAlignment="0" applyProtection="0"/>
    <xf numFmtId="0" fontId="35" fillId="23" borderId="136" applyNumberFormat="0" applyFont="0" applyAlignment="0" applyProtection="0"/>
    <xf numFmtId="0" fontId="35" fillId="23" borderId="136" applyNumberFormat="0" applyFont="0" applyAlignment="0" applyProtection="0"/>
    <xf numFmtId="0" fontId="35" fillId="23" borderId="136" applyNumberFormat="0" applyFont="0" applyAlignment="0" applyProtection="0"/>
    <xf numFmtId="0" fontId="35" fillId="23" borderId="136" applyNumberFormat="0" applyFont="0" applyAlignment="0" applyProtection="0"/>
    <xf numFmtId="0" fontId="35" fillId="23" borderId="136" applyNumberFormat="0" applyFont="0" applyAlignment="0" applyProtection="0"/>
    <xf numFmtId="0" fontId="35" fillId="23" borderId="136" applyNumberFormat="0" applyFont="0" applyAlignment="0" applyProtection="0"/>
    <xf numFmtId="0" fontId="35" fillId="23" borderId="136" applyNumberFormat="0" applyFont="0" applyAlignment="0" applyProtection="0"/>
    <xf numFmtId="0" fontId="35" fillId="23" borderId="136" applyNumberFormat="0" applyFont="0" applyAlignment="0" applyProtection="0"/>
    <xf numFmtId="0" fontId="35" fillId="23" borderId="136" applyNumberFormat="0" applyFont="0" applyAlignment="0" applyProtection="0"/>
    <xf numFmtId="0" fontId="35" fillId="23" borderId="136" applyNumberFormat="0" applyFont="0" applyAlignment="0" applyProtection="0"/>
    <xf numFmtId="0" fontId="35" fillId="23" borderId="136" applyNumberFormat="0" applyFont="0" applyAlignment="0" applyProtection="0"/>
    <xf numFmtId="0" fontId="89" fillId="9" borderId="134" applyNumberFormat="0" applyAlignment="0" applyProtection="0"/>
    <xf numFmtId="0" fontId="89" fillId="9" borderId="134" applyNumberFormat="0" applyAlignment="0" applyProtection="0"/>
    <xf numFmtId="0" fontId="89" fillId="9" borderId="134" applyNumberFormat="0" applyAlignment="0" applyProtection="0"/>
    <xf numFmtId="0" fontId="89" fillId="9" borderId="134" applyNumberFormat="0" applyAlignment="0" applyProtection="0"/>
    <xf numFmtId="0" fontId="89" fillId="9" borderId="134" applyNumberFormat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0" fontId="90" fillId="5" borderId="0" applyNumberFormat="0" applyBorder="0" applyAlignment="0" applyProtection="0"/>
    <xf numFmtId="0" fontId="90" fillId="5" borderId="0" applyNumberFormat="0" applyBorder="0" applyAlignment="0" applyProtection="0"/>
    <xf numFmtId="0" fontId="90" fillId="5" borderId="0" applyNumberFormat="0" applyBorder="0" applyAlignment="0" applyProtection="0"/>
    <xf numFmtId="0" fontId="90" fillId="5" borderId="0" applyNumberFormat="0" applyBorder="0" applyAlignment="0" applyProtection="0"/>
    <xf numFmtId="0" fontId="90" fillId="5" borderId="0" applyNumberFormat="0" applyBorder="0" applyAlignment="0" applyProtection="0"/>
    <xf numFmtId="43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43" fontId="91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43" fontId="91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75" fontId="35" fillId="0" borderId="0" applyFont="0" applyFill="0" applyBorder="0" applyAlignment="0" applyProtection="0"/>
    <xf numFmtId="175" fontId="35" fillId="0" borderId="0" applyFont="0" applyFill="0" applyBorder="0" applyAlignment="0" applyProtection="0"/>
    <xf numFmtId="175" fontId="35" fillId="0" borderId="0" applyFont="0" applyFill="0" applyBorder="0" applyAlignment="0" applyProtection="0"/>
    <xf numFmtId="175" fontId="35" fillId="0" borderId="0" applyFont="0" applyFill="0" applyBorder="0" applyAlignment="0" applyProtection="0"/>
    <xf numFmtId="0" fontId="92" fillId="24" borderId="0" applyNumberFormat="0" applyBorder="0" applyAlignment="0" applyProtection="0"/>
    <xf numFmtId="0" fontId="92" fillId="24" borderId="0" applyNumberFormat="0" applyBorder="0" applyAlignment="0" applyProtection="0"/>
    <xf numFmtId="0" fontId="92" fillId="24" borderId="0" applyNumberFormat="0" applyBorder="0" applyAlignment="0" applyProtection="0"/>
    <xf numFmtId="0" fontId="92" fillId="24" borderId="0" applyNumberFormat="0" applyBorder="0" applyAlignment="0" applyProtection="0"/>
    <xf numFmtId="0" fontId="92" fillId="24" borderId="0" applyNumberFormat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9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8" fillId="0" borderId="0"/>
    <xf numFmtId="0" fontId="94" fillId="6" borderId="0" applyNumberFormat="0" applyBorder="0" applyAlignment="0" applyProtection="0"/>
    <xf numFmtId="0" fontId="94" fillId="6" borderId="0" applyNumberFormat="0" applyBorder="0" applyAlignment="0" applyProtection="0"/>
    <xf numFmtId="0" fontId="94" fillId="6" borderId="0" applyNumberFormat="0" applyBorder="0" applyAlignment="0" applyProtection="0"/>
    <xf numFmtId="0" fontId="94" fillId="6" borderId="0" applyNumberFormat="0" applyBorder="0" applyAlignment="0" applyProtection="0"/>
    <xf numFmtId="0" fontId="94" fillId="6" borderId="0" applyNumberFormat="0" applyBorder="0" applyAlignment="0" applyProtection="0"/>
    <xf numFmtId="0" fontId="95" fillId="22" borderId="137" applyNumberFormat="0" applyAlignment="0" applyProtection="0"/>
    <xf numFmtId="0" fontId="95" fillId="22" borderId="137" applyNumberFormat="0" applyAlignment="0" applyProtection="0"/>
    <xf numFmtId="0" fontId="95" fillId="22" borderId="137" applyNumberFormat="0" applyAlignment="0" applyProtection="0"/>
    <xf numFmtId="0" fontId="95" fillId="22" borderId="137" applyNumberFormat="0" applyAlignment="0" applyProtection="0"/>
    <xf numFmtId="0" fontId="95" fillId="22" borderId="137" applyNumberFormat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8" fillId="0" borderId="138" applyNumberFormat="0" applyFill="0" applyAlignment="0" applyProtection="0"/>
    <xf numFmtId="0" fontId="98" fillId="0" borderId="138" applyNumberFormat="0" applyFill="0" applyAlignment="0" applyProtection="0"/>
    <xf numFmtId="0" fontId="98" fillId="0" borderId="138" applyNumberFormat="0" applyFill="0" applyAlignment="0" applyProtection="0"/>
    <xf numFmtId="0" fontId="98" fillId="0" borderId="138" applyNumberFormat="0" applyFill="0" applyAlignment="0" applyProtection="0"/>
    <xf numFmtId="0" fontId="98" fillId="0" borderId="138" applyNumberFormat="0" applyFill="0" applyAlignment="0" applyProtection="0"/>
    <xf numFmtId="0" fontId="99" fillId="0" borderId="139" applyNumberFormat="0" applyFill="0" applyAlignment="0" applyProtection="0"/>
    <xf numFmtId="0" fontId="99" fillId="0" borderId="139" applyNumberFormat="0" applyFill="0" applyAlignment="0" applyProtection="0"/>
    <xf numFmtId="0" fontId="99" fillId="0" borderId="139" applyNumberFormat="0" applyFill="0" applyAlignment="0" applyProtection="0"/>
    <xf numFmtId="0" fontId="99" fillId="0" borderId="139" applyNumberFormat="0" applyFill="0" applyAlignment="0" applyProtection="0"/>
    <xf numFmtId="0" fontId="99" fillId="0" borderId="139" applyNumberFormat="0" applyFill="0" applyAlignment="0" applyProtection="0"/>
    <xf numFmtId="0" fontId="100" fillId="0" borderId="140" applyNumberFormat="0" applyFill="0" applyAlignment="0" applyProtection="0"/>
    <xf numFmtId="0" fontId="100" fillId="0" borderId="140" applyNumberFormat="0" applyFill="0" applyAlignment="0" applyProtection="0"/>
    <xf numFmtId="0" fontId="100" fillId="0" borderId="140" applyNumberFormat="0" applyFill="0" applyAlignment="0" applyProtection="0"/>
    <xf numFmtId="0" fontId="100" fillId="0" borderId="140" applyNumberFormat="0" applyFill="0" applyAlignment="0" applyProtection="0"/>
    <xf numFmtId="0" fontId="100" fillId="0" borderId="140" applyNumberFormat="0" applyFill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1" fillId="0" borderId="141" applyNumberFormat="0" applyFill="0" applyAlignment="0" applyProtection="0"/>
    <xf numFmtId="0" fontId="101" fillId="0" borderId="141" applyNumberFormat="0" applyFill="0" applyAlignment="0" applyProtection="0"/>
    <xf numFmtId="0" fontId="101" fillId="0" borderId="141" applyNumberFormat="0" applyFill="0" applyAlignment="0" applyProtection="0"/>
    <xf numFmtId="0" fontId="101" fillId="0" borderId="141" applyNumberFormat="0" applyFill="0" applyAlignment="0" applyProtection="0"/>
    <xf numFmtId="0" fontId="101" fillId="0" borderId="141" applyNumberFormat="0" applyFill="0" applyAlignment="0" applyProtection="0"/>
    <xf numFmtId="0" fontId="102" fillId="25" borderId="142" applyNumberFormat="0" applyAlignment="0" applyProtection="0"/>
    <xf numFmtId="0" fontId="102" fillId="25" borderId="142" applyNumberFormat="0" applyAlignment="0" applyProtection="0"/>
    <xf numFmtId="0" fontId="102" fillId="25" borderId="142" applyNumberFormat="0" applyAlignment="0" applyProtection="0"/>
    <xf numFmtId="0" fontId="102" fillId="25" borderId="142" applyNumberFormat="0" applyAlignment="0" applyProtection="0"/>
    <xf numFmtId="0" fontId="102" fillId="25" borderId="142" applyNumberFormat="0" applyAlignment="0" applyProtection="0"/>
  </cellStyleXfs>
  <cellXfs count="78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0" xfId="0" applyFont="1" applyFill="1"/>
    <xf numFmtId="0" fontId="4" fillId="0" borderId="0" xfId="0" applyFont="1"/>
    <xf numFmtId="0" fontId="5" fillId="0" borderId="0" xfId="0" applyFont="1" applyAlignment="1">
      <alignment horizontal="center"/>
    </xf>
    <xf numFmtId="9" fontId="1" fillId="0" borderId="0" xfId="0" applyNumberFormat="1" applyFont="1"/>
    <xf numFmtId="9" fontId="5" fillId="0" borderId="0" xfId="0" applyNumberFormat="1" applyFont="1" applyAlignment="1">
      <alignment horizontal="center"/>
    </xf>
    <xf numFmtId="0" fontId="8" fillId="0" borderId="0" xfId="0" applyFont="1"/>
    <xf numFmtId="0" fontId="9" fillId="0" borderId="0" xfId="0" applyFont="1"/>
    <xf numFmtId="0" fontId="1" fillId="0" borderId="0" xfId="0" applyFont="1" applyAlignment="1">
      <alignment horizontal="center"/>
    </xf>
    <xf numFmtId="0" fontId="5" fillId="0" borderId="0" xfId="0" applyFont="1"/>
    <xf numFmtId="0" fontId="13" fillId="0" borderId="0" xfId="0" applyFont="1"/>
    <xf numFmtId="0" fontId="7" fillId="2" borderId="6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7" fillId="2" borderId="0" xfId="0" applyFont="1" applyFill="1" applyBorder="1" applyAlignment="1">
      <alignment horizontal="center" vertical="top" wrapText="1"/>
    </xf>
    <xf numFmtId="0" fontId="9" fillId="2" borderId="8" xfId="0" applyFont="1" applyFill="1" applyBorder="1"/>
    <xf numFmtId="0" fontId="1" fillId="0" borderId="10" xfId="0" applyFont="1" applyBorder="1"/>
    <xf numFmtId="0" fontId="9" fillId="2" borderId="10" xfId="0" applyFont="1" applyFill="1" applyBorder="1"/>
    <xf numFmtId="0" fontId="9" fillId="2" borderId="8" xfId="0" applyFont="1" applyFill="1" applyBorder="1" applyAlignment="1">
      <alignment horizontal="left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9" xfId="0" applyFont="1" applyBorder="1"/>
    <xf numFmtId="0" fontId="1" fillId="0" borderId="1" xfId="0" applyFont="1" applyBorder="1"/>
    <xf numFmtId="9" fontId="16" fillId="0" borderId="0" xfId="0" applyNumberFormat="1" applyFont="1" applyAlignment="1">
      <alignment horizontal="center"/>
    </xf>
    <xf numFmtId="0" fontId="10" fillId="0" borderId="14" xfId="0" applyFont="1" applyBorder="1"/>
    <xf numFmtId="0" fontId="11" fillId="0" borderId="15" xfId="0" applyFont="1" applyBorder="1"/>
    <xf numFmtId="0" fontId="1" fillId="0" borderId="15" xfId="0" applyFont="1" applyBorder="1"/>
    <xf numFmtId="0" fontId="12" fillId="0" borderId="15" xfId="0" applyFont="1" applyBorder="1"/>
    <xf numFmtId="0" fontId="11" fillId="0" borderId="15" xfId="0" applyFont="1" applyBorder="1" applyAlignment="1">
      <alignment horizontal="center"/>
    </xf>
    <xf numFmtId="0" fontId="1" fillId="0" borderId="16" xfId="0" applyFont="1" applyBorder="1"/>
    <xf numFmtId="0" fontId="1" fillId="0" borderId="17" xfId="0" applyFont="1" applyBorder="1"/>
    <xf numFmtId="0" fontId="1" fillId="0" borderId="0" xfId="0" applyFont="1" applyBorder="1"/>
    <xf numFmtId="9" fontId="1" fillId="0" borderId="0" xfId="0" applyNumberFormat="1" applyFont="1" applyBorder="1"/>
    <xf numFmtId="0" fontId="1" fillId="0" borderId="0" xfId="0" quotePrefix="1" applyFont="1" applyBorder="1"/>
    <xf numFmtId="0" fontId="1" fillId="0" borderId="18" xfId="0" applyFont="1" applyBorder="1"/>
    <xf numFmtId="0" fontId="13" fillId="0" borderId="17" xfId="0" applyFont="1" applyBorder="1"/>
    <xf numFmtId="0" fontId="11" fillId="0" borderId="0" xfId="0" applyFont="1" applyBorder="1"/>
    <xf numFmtId="0" fontId="12" fillId="0" borderId="0" xfId="0" applyFont="1" applyBorder="1"/>
    <xf numFmtId="0" fontId="11" fillId="0" borderId="0" xfId="0" applyFont="1" applyBorder="1" applyAlignment="1">
      <alignment horizontal="center"/>
    </xf>
    <xf numFmtId="0" fontId="14" fillId="0" borderId="0" xfId="0" quotePrefix="1" applyFont="1" applyBorder="1" applyAlignment="1">
      <alignment horizontal="right"/>
    </xf>
    <xf numFmtId="0" fontId="10" fillId="0" borderId="17" xfId="0" applyFont="1" applyBorder="1"/>
    <xf numFmtId="0" fontId="1" fillId="0" borderId="20" xfId="0" applyFont="1" applyBorder="1"/>
    <xf numFmtId="0" fontId="1" fillId="0" borderId="21" xfId="0" applyFont="1" applyBorder="1"/>
    <xf numFmtId="0" fontId="9" fillId="0" borderId="7" xfId="0" applyFont="1" applyBorder="1" applyAlignment="1"/>
    <xf numFmtId="0" fontId="9" fillId="0" borderId="0" xfId="0" applyFont="1" applyBorder="1" applyAlignment="1"/>
    <xf numFmtId="0" fontId="1" fillId="0" borderId="1" xfId="0" applyFont="1" applyBorder="1" applyAlignment="1"/>
    <xf numFmtId="0" fontId="1" fillId="3" borderId="0" xfId="0" applyFont="1" applyFill="1"/>
    <xf numFmtId="0" fontId="9" fillId="3" borderId="7" xfId="0" applyFont="1" applyFill="1" applyBorder="1" applyAlignment="1"/>
    <xf numFmtId="0" fontId="9" fillId="3" borderId="0" xfId="0" applyFont="1" applyFill="1" applyBorder="1" applyAlignment="1"/>
    <xf numFmtId="0" fontId="1" fillId="3" borderId="1" xfId="0" applyFont="1" applyFill="1" applyBorder="1" applyAlignment="1"/>
    <xf numFmtId="0" fontId="9" fillId="0" borderId="4" xfId="0" applyFont="1" applyBorder="1" applyAlignment="1"/>
    <xf numFmtId="0" fontId="9" fillId="0" borderId="5" xfId="0" applyFont="1" applyBorder="1" applyAlignment="1"/>
    <xf numFmtId="0" fontId="1" fillId="0" borderId="7" xfId="0" applyFont="1" applyBorder="1"/>
    <xf numFmtId="0" fontId="1" fillId="0" borderId="3" xfId="0" applyFont="1" applyBorder="1"/>
    <xf numFmtId="9" fontId="1" fillId="0" borderId="3" xfId="0" applyNumberFormat="1" applyFont="1" applyBorder="1"/>
    <xf numFmtId="0" fontId="1" fillId="0" borderId="8" xfId="0" applyFont="1" applyBorder="1"/>
    <xf numFmtId="165" fontId="1" fillId="0" borderId="8" xfId="0" applyNumberFormat="1" applyFont="1" applyBorder="1" applyAlignment="1">
      <alignment vertical="center"/>
    </xf>
    <xf numFmtId="165" fontId="1" fillId="0" borderId="0" xfId="0" applyNumberFormat="1" applyFont="1" applyBorder="1" applyAlignment="1">
      <alignment vertical="center"/>
    </xf>
    <xf numFmtId="165" fontId="1" fillId="0" borderId="0" xfId="0" applyNumberFormat="1" applyFont="1" applyBorder="1" applyAlignment="1">
      <alignment horizontal="center" vertical="center"/>
    </xf>
    <xf numFmtId="0" fontId="1" fillId="0" borderId="24" xfId="0" quotePrefix="1" applyFont="1" applyBorder="1" applyAlignment="1">
      <alignment horizontal="center" vertical="center"/>
    </xf>
    <xf numFmtId="9" fontId="1" fillId="0" borderId="24" xfId="0" applyNumberFormat="1" applyFont="1" applyBorder="1" applyAlignment="1">
      <alignment vertical="center"/>
    </xf>
    <xf numFmtId="165" fontId="1" fillId="0" borderId="7" xfId="0" applyNumberFormat="1" applyFont="1" applyBorder="1" applyAlignment="1">
      <alignment vertical="center"/>
    </xf>
    <xf numFmtId="9" fontId="1" fillId="0" borderId="0" xfId="0" applyNumberFormat="1" applyFont="1" applyBorder="1" applyAlignment="1">
      <alignment vertical="center"/>
    </xf>
    <xf numFmtId="0" fontId="19" fillId="0" borderId="0" xfId="1" applyFont="1"/>
    <xf numFmtId="0" fontId="23" fillId="0" borderId="28" xfId="1" applyFont="1" applyBorder="1" applyAlignment="1"/>
    <xf numFmtId="0" fontId="19" fillId="0" borderId="30" xfId="1" applyFont="1" applyBorder="1"/>
    <xf numFmtId="0" fontId="19" fillId="0" borderId="0" xfId="1" applyFont="1" applyBorder="1"/>
    <xf numFmtId="0" fontId="19" fillId="0" borderId="35" xfId="1" applyFont="1" applyBorder="1"/>
    <xf numFmtId="0" fontId="19" fillId="0" borderId="36" xfId="1" applyFont="1" applyBorder="1"/>
    <xf numFmtId="0" fontId="26" fillId="0" borderId="35" xfId="1" applyFont="1" applyBorder="1" applyAlignment="1"/>
    <xf numFmtId="0" fontId="26" fillId="0" borderId="36" xfId="1" applyFont="1" applyBorder="1" applyAlignment="1"/>
    <xf numFmtId="0" fontId="19" fillId="0" borderId="37" xfId="1" applyFont="1" applyBorder="1"/>
    <xf numFmtId="0" fontId="19" fillId="0" borderId="32" xfId="1" applyFont="1" applyBorder="1"/>
    <xf numFmtId="0" fontId="19" fillId="0" borderId="38" xfId="1" applyFont="1" applyBorder="1"/>
    <xf numFmtId="0" fontId="19" fillId="0" borderId="40" xfId="1" applyFont="1" applyBorder="1"/>
    <xf numFmtId="0" fontId="19" fillId="0" borderId="39" xfId="1" applyFont="1" applyBorder="1"/>
    <xf numFmtId="0" fontId="19" fillId="0" borderId="41" xfId="1" applyFont="1" applyBorder="1"/>
    <xf numFmtId="0" fontId="19" fillId="0" borderId="42" xfId="1" applyFont="1" applyBorder="1"/>
    <xf numFmtId="0" fontId="19" fillId="0" borderId="43" xfId="1" applyFont="1" applyBorder="1"/>
    <xf numFmtId="0" fontId="26" fillId="0" borderId="0" xfId="1" applyFont="1"/>
    <xf numFmtId="0" fontId="31" fillId="0" borderId="44" xfId="1" applyFont="1" applyBorder="1" applyAlignment="1">
      <alignment horizontal="center"/>
    </xf>
    <xf numFmtId="0" fontId="31" fillId="0" borderId="0" xfId="1" applyFont="1"/>
    <xf numFmtId="0" fontId="26" fillId="0" borderId="38" xfId="1" applyFont="1" applyBorder="1"/>
    <xf numFmtId="0" fontId="26" fillId="0" borderId="39" xfId="1" applyFont="1" applyBorder="1"/>
    <xf numFmtId="0" fontId="26" fillId="0" borderId="0" xfId="1" applyFont="1" applyAlignment="1"/>
    <xf numFmtId="0" fontId="31" fillId="0" borderId="0" xfId="1" applyFont="1" applyAlignment="1">
      <alignment horizontal="center"/>
    </xf>
    <xf numFmtId="0" fontId="31" fillId="0" borderId="45" xfId="1" applyFont="1" applyBorder="1" applyAlignment="1">
      <alignment horizontal="center"/>
    </xf>
    <xf numFmtId="0" fontId="30" fillId="0" borderId="0" xfId="1" applyFont="1" applyAlignment="1">
      <alignment horizontal="center"/>
    </xf>
    <xf numFmtId="0" fontId="26" fillId="0" borderId="0" xfId="1" applyFont="1" applyAlignment="1">
      <alignment horizontal="center"/>
    </xf>
    <xf numFmtId="0" fontId="19" fillId="0" borderId="0" xfId="1" applyFont="1" applyAlignment="1">
      <alignment horizontal="center"/>
    </xf>
    <xf numFmtId="0" fontId="19" fillId="0" borderId="44" xfId="1" applyFont="1" applyBorder="1" applyAlignment="1">
      <alignment horizontal="center"/>
    </xf>
    <xf numFmtId="0" fontId="28" fillId="0" borderId="0" xfId="1" applyFont="1"/>
    <xf numFmtId="0" fontId="34" fillId="0" borderId="0" xfId="1" applyFont="1"/>
    <xf numFmtId="167" fontId="20" fillId="0" borderId="30" xfId="1" applyNumberFormat="1" applyFont="1" applyBorder="1" applyAlignment="1">
      <alignment vertical="center"/>
    </xf>
    <xf numFmtId="167" fontId="20" fillId="0" borderId="0" xfId="1" applyNumberFormat="1" applyFont="1" applyBorder="1" applyAlignment="1">
      <alignment vertical="center"/>
    </xf>
    <xf numFmtId="0" fontId="18" fillId="0" borderId="0" xfId="1"/>
    <xf numFmtId="0" fontId="36" fillId="0" borderId="81" xfId="1" applyFont="1" applyBorder="1" applyAlignment="1">
      <alignment vertical="center"/>
    </xf>
    <xf numFmtId="0" fontId="36" fillId="0" borderId="74" xfId="1" applyFont="1" applyBorder="1" applyAlignment="1">
      <alignment vertical="center"/>
    </xf>
    <xf numFmtId="0" fontId="36" fillId="0" borderId="82" xfId="1" applyFont="1" applyBorder="1" applyAlignment="1">
      <alignment vertical="center"/>
    </xf>
    <xf numFmtId="0" fontId="18" fillId="0" borderId="30" xfId="1" applyBorder="1"/>
    <xf numFmtId="0" fontId="18" fillId="0" borderId="0" xfId="1" applyBorder="1"/>
    <xf numFmtId="0" fontId="18" fillId="0" borderId="28" xfId="1" applyBorder="1"/>
    <xf numFmtId="0" fontId="19" fillId="0" borderId="0" xfId="1" applyFont="1" applyBorder="1" applyAlignment="1">
      <alignment vertical="center"/>
    </xf>
    <xf numFmtId="0" fontId="42" fillId="0" borderId="30" xfId="1" applyFont="1" applyBorder="1"/>
    <xf numFmtId="0" fontId="42" fillId="0" borderId="0" xfId="1" applyFont="1" applyBorder="1"/>
    <xf numFmtId="0" fontId="42" fillId="0" borderId="0" xfId="1" applyFont="1"/>
    <xf numFmtId="0" fontId="44" fillId="0" borderId="0" xfId="1" applyFont="1" applyBorder="1" applyAlignment="1"/>
    <xf numFmtId="0" fontId="42" fillId="0" borderId="31" xfId="1" applyFont="1" applyBorder="1"/>
    <xf numFmtId="0" fontId="42" fillId="0" borderId="87" xfId="1" applyFont="1" applyBorder="1"/>
    <xf numFmtId="0" fontId="45" fillId="0" borderId="30" xfId="1" applyFont="1" applyBorder="1"/>
    <xf numFmtId="9" fontId="46" fillId="0" borderId="0" xfId="1" applyNumberFormat="1" applyFont="1" applyBorder="1"/>
    <xf numFmtId="0" fontId="45" fillId="0" borderId="30" xfId="1" applyFont="1" applyBorder="1" applyAlignment="1">
      <alignment horizontal="center"/>
    </xf>
    <xf numFmtId="0" fontId="45" fillId="0" borderId="0" xfId="1" applyFont="1" applyBorder="1" applyAlignment="1">
      <alignment horizontal="center"/>
    </xf>
    <xf numFmtId="0" fontId="48" fillId="0" borderId="0" xfId="1" applyFont="1" applyBorder="1" applyAlignment="1"/>
    <xf numFmtId="0" fontId="49" fillId="0" borderId="0" xfId="1" applyFont="1" applyBorder="1" applyAlignment="1"/>
    <xf numFmtId="0" fontId="41" fillId="0" borderId="30" xfId="1" applyFont="1" applyBorder="1"/>
    <xf numFmtId="0" fontId="41" fillId="0" borderId="0" xfId="1" applyFont="1" applyBorder="1"/>
    <xf numFmtId="0" fontId="41" fillId="0" borderId="28" xfId="1" applyFont="1" applyBorder="1"/>
    <xf numFmtId="0" fontId="24" fillId="0" borderId="30" xfId="1" applyFont="1" applyBorder="1" applyAlignment="1">
      <alignment vertical="center"/>
    </xf>
    <xf numFmtId="0" fontId="36" fillId="0" borderId="0" xfId="1" applyFont="1" applyBorder="1" applyAlignment="1">
      <alignment vertical="center"/>
    </xf>
    <xf numFmtId="0" fontId="18" fillId="0" borderId="30" xfId="1" applyFont="1" applyBorder="1"/>
    <xf numFmtId="0" fontId="18" fillId="0" borderId="0" xfId="1" applyFont="1" applyBorder="1"/>
    <xf numFmtId="0" fontId="50" fillId="0" borderId="30" xfId="1" applyFont="1" applyBorder="1"/>
    <xf numFmtId="0" fontId="50" fillId="0" borderId="0" xfId="1" applyFont="1" applyBorder="1"/>
    <xf numFmtId="0" fontId="50" fillId="0" borderId="28" xfId="1" applyFont="1" applyBorder="1"/>
    <xf numFmtId="0" fontId="18" fillId="0" borderId="35" xfId="1" applyFont="1" applyBorder="1"/>
    <xf numFmtId="0" fontId="18" fillId="0" borderId="36" xfId="1" applyFont="1" applyBorder="1"/>
    <xf numFmtId="0" fontId="18" fillId="0" borderId="36" xfId="1" applyBorder="1"/>
    <xf numFmtId="0" fontId="18" fillId="0" borderId="37" xfId="1" applyBorder="1"/>
    <xf numFmtId="0" fontId="41" fillId="0" borderId="35" xfId="1" applyFont="1" applyBorder="1"/>
    <xf numFmtId="0" fontId="41" fillId="0" borderId="36" xfId="1" applyFont="1" applyBorder="1"/>
    <xf numFmtId="0" fontId="41" fillId="0" borderId="37" xfId="1" applyFont="1" applyBorder="1"/>
    <xf numFmtId="0" fontId="35" fillId="0" borderId="0" xfId="5" applyFont="1" applyProtection="1">
      <protection locked="0"/>
    </xf>
    <xf numFmtId="0" fontId="52" fillId="0" borderId="0" xfId="5" applyFont="1" applyProtection="1">
      <protection locked="0"/>
    </xf>
    <xf numFmtId="0" fontId="35" fillId="0" borderId="0" xfId="5" applyProtection="1">
      <protection locked="0"/>
    </xf>
    <xf numFmtId="17" fontId="57" fillId="0" borderId="0" xfId="5" applyNumberFormat="1" applyFont="1" applyProtection="1"/>
    <xf numFmtId="0" fontId="58" fillId="0" borderId="90" xfId="5" applyFont="1" applyBorder="1" applyAlignment="1" applyProtection="1">
      <alignment horizontal="center"/>
      <protection locked="0"/>
    </xf>
    <xf numFmtId="0" fontId="59" fillId="0" borderId="90" xfId="5" applyFont="1" applyBorder="1" applyAlignment="1" applyProtection="1">
      <alignment horizontal="center"/>
      <protection locked="0"/>
    </xf>
    <xf numFmtId="0" fontId="58" fillId="0" borderId="92" xfId="5" applyFont="1" applyBorder="1" applyAlignment="1" applyProtection="1">
      <alignment horizontal="right"/>
      <protection locked="0"/>
    </xf>
    <xf numFmtId="0" fontId="60" fillId="0" borderId="93" xfId="5" applyFont="1" applyBorder="1" applyAlignment="1" applyProtection="1">
      <alignment horizontal="center"/>
      <protection locked="0"/>
    </xf>
    <xf numFmtId="0" fontId="60" fillId="0" borderId="95" xfId="5" applyFont="1" applyBorder="1" applyAlignment="1" applyProtection="1">
      <alignment horizontal="center"/>
      <protection locked="0"/>
    </xf>
    <xf numFmtId="0" fontId="35" fillId="0" borderId="90" xfId="5" applyBorder="1" applyProtection="1">
      <protection locked="0"/>
    </xf>
    <xf numFmtId="0" fontId="61" fillId="0" borderId="91" xfId="5" applyFont="1" applyBorder="1" applyProtection="1">
      <protection locked="0"/>
    </xf>
    <xf numFmtId="0" fontId="61" fillId="0" borderId="96" xfId="5" applyFont="1" applyBorder="1" applyProtection="1">
      <protection locked="0"/>
    </xf>
    <xf numFmtId="0" fontId="61" fillId="0" borderId="92" xfId="5" applyFont="1" applyBorder="1" applyProtection="1">
      <protection locked="0"/>
    </xf>
    <xf numFmtId="0" fontId="35" fillId="0" borderId="97" xfId="5" applyBorder="1" applyProtection="1">
      <protection locked="0"/>
    </xf>
    <xf numFmtId="0" fontId="35" fillId="0" borderId="99" xfId="5" applyBorder="1" applyProtection="1">
      <protection locked="0"/>
    </xf>
    <xf numFmtId="0" fontId="52" fillId="0" borderId="97" xfId="5" applyFont="1" applyBorder="1" applyProtection="1">
      <protection locked="0"/>
    </xf>
    <xf numFmtId="167" fontId="35" fillId="0" borderId="100" xfId="5" applyNumberFormat="1" applyBorder="1" applyProtection="1">
      <protection locked="0"/>
    </xf>
    <xf numFmtId="0" fontId="40" fillId="0" borderId="101" xfId="5" applyFont="1" applyBorder="1" applyAlignment="1" applyProtection="1">
      <alignment horizontal="center"/>
      <protection locked="0"/>
    </xf>
    <xf numFmtId="170" fontId="62" fillId="0" borderId="104" xfId="6" applyNumberFormat="1" applyFont="1" applyBorder="1" applyProtection="1">
      <protection locked="0"/>
    </xf>
    <xf numFmtId="170" fontId="62" fillId="0" borderId="106" xfId="6" applyNumberFormat="1" applyFont="1" applyBorder="1" applyProtection="1"/>
    <xf numFmtId="9" fontId="58" fillId="0" borderId="104" xfId="5" applyNumberFormat="1" applyFont="1" applyBorder="1" applyProtection="1">
      <protection locked="0"/>
    </xf>
    <xf numFmtId="167" fontId="62" fillId="0" borderId="107" xfId="6" applyNumberFormat="1" applyFont="1" applyBorder="1" applyProtection="1"/>
    <xf numFmtId="0" fontId="63" fillId="0" borderId="104" xfId="5" applyFont="1" applyBorder="1" applyAlignment="1" applyProtection="1">
      <alignment horizontal="center" vertical="center"/>
      <protection locked="0"/>
    </xf>
    <xf numFmtId="0" fontId="35" fillId="0" borderId="101" xfId="5" applyBorder="1" applyProtection="1">
      <protection locked="0"/>
    </xf>
    <xf numFmtId="0" fontId="40" fillId="0" borderId="93" xfId="5" applyFont="1" applyBorder="1" applyAlignment="1" applyProtection="1">
      <alignment horizontal="center"/>
      <protection locked="0"/>
    </xf>
    <xf numFmtId="0" fontId="40" fillId="0" borderId="94" xfId="5" applyFont="1" applyBorder="1" applyAlignment="1" applyProtection="1">
      <protection locked="0"/>
    </xf>
    <xf numFmtId="0" fontId="40" fillId="0" borderId="89" xfId="5" applyFont="1" applyBorder="1" applyAlignment="1" applyProtection="1">
      <protection locked="0"/>
    </xf>
    <xf numFmtId="0" fontId="40" fillId="0" borderId="95" xfId="5" applyFont="1" applyBorder="1" applyAlignment="1" applyProtection="1">
      <protection locked="0"/>
    </xf>
    <xf numFmtId="170" fontId="62" fillId="0" borderId="108" xfId="6" applyNumberFormat="1" applyFont="1" applyBorder="1" applyProtection="1">
      <protection locked="0"/>
    </xf>
    <xf numFmtId="170" fontId="62" fillId="0" borderId="110" xfId="6" applyNumberFormat="1" applyFont="1" applyBorder="1" applyProtection="1">
      <protection locked="0"/>
    </xf>
    <xf numFmtId="0" fontId="63" fillId="0" borderId="108" xfId="5" applyFont="1" applyBorder="1" applyProtection="1">
      <protection locked="0"/>
    </xf>
    <xf numFmtId="167" fontId="62" fillId="0" borderId="111" xfId="6" applyNumberFormat="1" applyFont="1" applyBorder="1" applyProtection="1">
      <protection locked="0"/>
    </xf>
    <xf numFmtId="0" fontId="40" fillId="0" borderId="90" xfId="5" applyFont="1" applyBorder="1" applyProtection="1">
      <protection locked="0"/>
    </xf>
    <xf numFmtId="0" fontId="40" fillId="0" borderId="0" xfId="5" applyFont="1" applyBorder="1" applyAlignment="1" applyProtection="1">
      <protection locked="0"/>
    </xf>
    <xf numFmtId="0" fontId="40" fillId="0" borderId="103" xfId="5" applyFont="1" applyBorder="1" applyAlignment="1" applyProtection="1">
      <protection locked="0"/>
    </xf>
    <xf numFmtId="170" fontId="62" fillId="0" borderId="112" xfId="6" applyNumberFormat="1" applyFont="1" applyBorder="1" applyProtection="1">
      <protection locked="0"/>
    </xf>
    <xf numFmtId="170" fontId="62" fillId="0" borderId="113" xfId="6" applyNumberFormat="1" applyFont="1" applyBorder="1" applyProtection="1">
      <protection locked="0"/>
    </xf>
    <xf numFmtId="0" fontId="63" fillId="0" borderId="112" xfId="5" applyFont="1" applyBorder="1" applyProtection="1">
      <protection locked="0"/>
    </xf>
    <xf numFmtId="167" fontId="62" fillId="0" borderId="114" xfId="6" applyNumberFormat="1" applyFont="1" applyBorder="1" applyProtection="1">
      <protection locked="0"/>
    </xf>
    <xf numFmtId="170" fontId="62" fillId="0" borderId="115" xfId="6" applyNumberFormat="1" applyFont="1" applyBorder="1" applyProtection="1">
      <protection locked="0"/>
    </xf>
    <xf numFmtId="170" fontId="62" fillId="0" borderId="117" xfId="6" applyNumberFormat="1" applyFont="1" applyBorder="1" applyProtection="1"/>
    <xf numFmtId="9" fontId="60" fillId="0" borderId="115" xfId="5" applyNumberFormat="1" applyFont="1" applyBorder="1" applyProtection="1">
      <protection locked="0"/>
    </xf>
    <xf numFmtId="167" fontId="62" fillId="0" borderId="118" xfId="6" applyNumberFormat="1" applyFont="1" applyBorder="1" applyProtection="1"/>
    <xf numFmtId="0" fontId="63" fillId="0" borderId="115" xfId="5" applyFont="1" applyBorder="1" applyAlignment="1" applyProtection="1">
      <alignment horizontal="center" vertical="center"/>
      <protection locked="0"/>
    </xf>
    <xf numFmtId="168" fontId="62" fillId="0" borderId="115" xfId="6" applyNumberFormat="1" applyFont="1" applyBorder="1" applyAlignment="1" applyProtection="1">
      <alignment horizontal="right" vertical="justify"/>
    </xf>
    <xf numFmtId="168" fontId="65" fillId="0" borderId="117" xfId="6" applyNumberFormat="1" applyFont="1" applyBorder="1" applyAlignment="1" applyProtection="1">
      <alignment horizontal="center" vertical="center"/>
    </xf>
    <xf numFmtId="43" fontId="65" fillId="0" borderId="118" xfId="6" applyNumberFormat="1" applyFont="1" applyBorder="1" applyAlignment="1" applyProtection="1">
      <alignment horizontal="right" vertical="justify"/>
    </xf>
    <xf numFmtId="170" fontId="66" fillId="0" borderId="115" xfId="6" applyNumberFormat="1" applyFont="1" applyBorder="1" applyProtection="1">
      <protection locked="0"/>
    </xf>
    <xf numFmtId="170" fontId="66" fillId="0" borderId="117" xfId="6" applyNumberFormat="1" applyFont="1" applyBorder="1" applyProtection="1"/>
    <xf numFmtId="167" fontId="66" fillId="0" borderId="118" xfId="6" applyNumberFormat="1" applyFont="1" applyBorder="1" applyProtection="1"/>
    <xf numFmtId="170" fontId="66" fillId="0" borderId="119" xfId="6" applyNumberFormat="1" applyFont="1" applyBorder="1" applyProtection="1">
      <protection locked="0"/>
    </xf>
    <xf numFmtId="170" fontId="66" fillId="0" borderId="121" xfId="6" applyNumberFormat="1" applyFont="1" applyBorder="1" applyProtection="1"/>
    <xf numFmtId="0" fontId="63" fillId="0" borderId="119" xfId="5" applyFont="1" applyBorder="1" applyAlignment="1" applyProtection="1">
      <alignment horizontal="center" vertical="center"/>
      <protection locked="0"/>
    </xf>
    <xf numFmtId="167" fontId="66" fillId="0" borderId="122" xfId="6" applyNumberFormat="1" applyFont="1" applyBorder="1" applyProtection="1"/>
    <xf numFmtId="0" fontId="40" fillId="0" borderId="101" xfId="5" applyFont="1" applyBorder="1" applyProtection="1">
      <protection locked="0"/>
    </xf>
    <xf numFmtId="170" fontId="66" fillId="0" borderId="101" xfId="6" applyNumberFormat="1" applyFont="1" applyBorder="1" applyAlignment="1" applyProtection="1">
      <alignment horizontal="right" vertical="justify"/>
      <protection locked="0"/>
    </xf>
    <xf numFmtId="170" fontId="66" fillId="0" borderId="102" xfId="6" applyNumberFormat="1" applyFont="1" applyBorder="1" applyAlignment="1" applyProtection="1">
      <alignment horizontal="right" vertical="justify"/>
      <protection locked="0"/>
    </xf>
    <xf numFmtId="0" fontId="63" fillId="0" borderId="101" xfId="5" applyFont="1" applyBorder="1" applyAlignment="1" applyProtection="1">
      <alignment horizontal="right" vertical="justify"/>
      <protection locked="0"/>
    </xf>
    <xf numFmtId="167" fontId="66" fillId="0" borderId="103" xfId="6" applyNumberFormat="1" applyFont="1" applyBorder="1" applyAlignment="1" applyProtection="1">
      <alignment horizontal="right" vertical="justify"/>
      <protection locked="0"/>
    </xf>
    <xf numFmtId="0" fontId="40" fillId="0" borderId="93" xfId="5" applyFont="1" applyBorder="1" applyProtection="1">
      <protection locked="0"/>
    </xf>
    <xf numFmtId="168" fontId="68" fillId="0" borderId="93" xfId="6" applyNumberFormat="1" applyFont="1" applyBorder="1" applyAlignment="1" applyProtection="1">
      <alignment horizontal="right" vertical="justify"/>
    </xf>
    <xf numFmtId="168" fontId="68" fillId="0" borderId="94" xfId="6" applyNumberFormat="1" applyFont="1" applyBorder="1" applyAlignment="1" applyProtection="1">
      <alignment horizontal="center" vertical="center"/>
    </xf>
    <xf numFmtId="0" fontId="68" fillId="0" borderId="93" xfId="5" applyFont="1" applyBorder="1" applyAlignment="1" applyProtection="1">
      <alignment horizontal="right" vertical="justify"/>
      <protection locked="0"/>
    </xf>
    <xf numFmtId="169" fontId="68" fillId="0" borderId="95" xfId="6" applyNumberFormat="1" applyFont="1" applyBorder="1" applyAlignment="1" applyProtection="1">
      <alignment horizontal="right" vertical="justify"/>
    </xf>
    <xf numFmtId="0" fontId="53" fillId="0" borderId="94" xfId="5" applyFont="1" applyBorder="1" applyAlignment="1" applyProtection="1">
      <protection locked="0"/>
    </xf>
    <xf numFmtId="0" fontId="69" fillId="0" borderId="89" xfId="5" applyFont="1" applyBorder="1" applyAlignment="1" applyProtection="1">
      <protection locked="0"/>
    </xf>
    <xf numFmtId="0" fontId="70" fillId="0" borderId="0" xfId="5" applyFont="1" applyBorder="1" applyAlignment="1" applyProtection="1">
      <alignment horizontal="center"/>
      <protection locked="0"/>
    </xf>
    <xf numFmtId="0" fontId="71" fillId="0" borderId="126" xfId="5" applyFont="1" applyBorder="1" applyAlignment="1" applyProtection="1">
      <alignment horizontal="center" vertical="center"/>
      <protection locked="0"/>
    </xf>
    <xf numFmtId="0" fontId="72" fillId="0" borderId="0" xfId="5" applyFont="1" applyBorder="1" applyAlignment="1" applyProtection="1">
      <alignment horizontal="center" vertical="center"/>
      <protection locked="0"/>
    </xf>
    <xf numFmtId="0" fontId="67" fillId="0" borderId="91" xfId="5" applyFont="1" applyBorder="1" applyAlignment="1" applyProtection="1">
      <alignment horizontal="center"/>
      <protection locked="0"/>
    </xf>
    <xf numFmtId="43" fontId="73" fillId="0" borderId="127" xfId="5" applyNumberFormat="1" applyFont="1" applyBorder="1" applyAlignment="1" applyProtection="1">
      <alignment horizontal="right" vertical="justify"/>
    </xf>
    <xf numFmtId="43" fontId="74" fillId="0" borderId="101" xfId="7" applyFont="1" applyBorder="1" applyProtection="1">
      <protection locked="0"/>
    </xf>
    <xf numFmtId="43" fontId="74" fillId="0" borderId="0" xfId="7" applyFont="1" applyBorder="1" applyProtection="1">
      <protection locked="0"/>
    </xf>
    <xf numFmtId="43" fontId="40" fillId="0" borderId="102" xfId="7" applyFont="1" applyBorder="1" applyAlignment="1" applyProtection="1">
      <alignment horizontal="center"/>
      <protection locked="0"/>
    </xf>
    <xf numFmtId="0" fontId="73" fillId="0" borderId="118" xfId="5" applyFont="1" applyBorder="1" applyAlignment="1" applyProtection="1">
      <alignment horizontal="right" vertical="justify"/>
      <protection locked="0"/>
    </xf>
    <xf numFmtId="167" fontId="73" fillId="0" borderId="101" xfId="7" applyNumberFormat="1" applyFont="1" applyFill="1" applyBorder="1" applyAlignment="1" applyProtection="1">
      <alignment horizontal="right" vertical="justify"/>
      <protection locked="0"/>
    </xf>
    <xf numFmtId="167" fontId="75" fillId="0" borderId="0" xfId="7" applyNumberFormat="1" applyFont="1" applyFill="1" applyBorder="1" applyAlignment="1" applyProtection="1">
      <alignment horizontal="right" vertical="justify"/>
      <protection locked="0"/>
    </xf>
    <xf numFmtId="167" fontId="56" fillId="0" borderId="102" xfId="7" applyNumberFormat="1" applyFont="1" applyFill="1" applyBorder="1" applyAlignment="1" applyProtection="1">
      <alignment horizontal="center"/>
      <protection locked="0"/>
    </xf>
    <xf numFmtId="43" fontId="73" fillId="0" borderId="115" xfId="7" applyNumberFormat="1" applyFont="1" applyBorder="1" applyAlignment="1" applyProtection="1">
      <alignment horizontal="right" vertical="justify"/>
    </xf>
    <xf numFmtId="167" fontId="76" fillId="0" borderId="0" xfId="7" applyNumberFormat="1" applyFont="1" applyBorder="1" applyAlignment="1" applyProtection="1">
      <alignment horizontal="right" vertical="justify"/>
      <protection locked="0"/>
    </xf>
    <xf numFmtId="167" fontId="22" fillId="0" borderId="102" xfId="7" applyNumberFormat="1" applyFont="1" applyBorder="1" applyAlignment="1" applyProtection="1">
      <alignment horizontal="center"/>
      <protection locked="0"/>
    </xf>
    <xf numFmtId="167" fontId="73" fillId="0" borderId="115" xfId="7" applyNumberFormat="1" applyFont="1" applyBorder="1" applyAlignment="1" applyProtection="1">
      <alignment horizontal="right" vertical="justify"/>
      <protection locked="0"/>
    </xf>
    <xf numFmtId="167" fontId="75" fillId="0" borderId="0" xfId="7" applyNumberFormat="1" applyFont="1" applyBorder="1" applyAlignment="1" applyProtection="1">
      <alignment horizontal="right" vertical="justify"/>
      <protection locked="0"/>
    </xf>
    <xf numFmtId="167" fontId="77" fillId="0" borderId="115" xfId="7" applyNumberFormat="1" applyFont="1" applyBorder="1" applyAlignment="1" applyProtection="1">
      <alignment horizontal="right" vertical="justify"/>
      <protection locked="0"/>
    </xf>
    <xf numFmtId="167" fontId="56" fillId="0" borderId="102" xfId="7" applyNumberFormat="1" applyFont="1" applyBorder="1" applyAlignment="1" applyProtection="1">
      <alignment horizontal="center"/>
      <protection locked="0"/>
    </xf>
    <xf numFmtId="167" fontId="39" fillId="0" borderId="102" xfId="7" applyNumberFormat="1" applyFont="1" applyBorder="1" applyAlignment="1" applyProtection="1">
      <alignment horizontal="center"/>
      <protection locked="0"/>
    </xf>
    <xf numFmtId="43" fontId="73" fillId="0" borderId="118" xfId="5" applyNumberFormat="1" applyFont="1" applyBorder="1" applyAlignment="1" applyProtection="1">
      <alignment horizontal="right" vertical="justify"/>
    </xf>
    <xf numFmtId="167" fontId="67" fillId="0" borderId="102" xfId="7" applyNumberFormat="1" applyFont="1" applyBorder="1" applyAlignment="1" applyProtection="1">
      <alignment horizontal="center"/>
      <protection locked="0"/>
    </xf>
    <xf numFmtId="0" fontId="40" fillId="0" borderId="102" xfId="5" applyFont="1" applyBorder="1" applyAlignment="1" applyProtection="1">
      <protection locked="0"/>
    </xf>
    <xf numFmtId="167" fontId="77" fillId="0" borderId="101" xfId="7" applyNumberFormat="1" applyFont="1" applyBorder="1" applyAlignment="1" applyProtection="1">
      <alignment horizontal="right" vertical="justify"/>
      <protection locked="0"/>
    </xf>
    <xf numFmtId="167" fontId="77" fillId="0" borderId="93" xfId="7" applyNumberFormat="1" applyFont="1" applyBorder="1" applyAlignment="1" applyProtection="1">
      <alignment horizontal="right" vertical="justify"/>
      <protection locked="0"/>
    </xf>
    <xf numFmtId="167" fontId="80" fillId="0" borderId="118" xfId="5" applyNumberFormat="1" applyFont="1" applyBorder="1" applyAlignment="1" applyProtection="1">
      <alignment horizontal="right" vertical="justify"/>
      <protection locked="0"/>
    </xf>
    <xf numFmtId="167" fontId="77" fillId="0" borderId="101" xfId="5" applyNumberFormat="1" applyFont="1" applyBorder="1" applyAlignment="1" applyProtection="1">
      <alignment horizontal="right" vertical="justify"/>
      <protection locked="0"/>
    </xf>
    <xf numFmtId="167" fontId="75" fillId="0" borderId="0" xfId="5" applyNumberFormat="1" applyFont="1" applyBorder="1" applyAlignment="1" applyProtection="1">
      <alignment horizontal="right" vertical="justify"/>
      <protection locked="0"/>
    </xf>
    <xf numFmtId="167" fontId="56" fillId="0" borderId="102" xfId="5" applyNumberFormat="1" applyFont="1" applyBorder="1" applyAlignment="1" applyProtection="1">
      <alignment horizontal="center"/>
      <protection locked="0"/>
    </xf>
    <xf numFmtId="0" fontId="52" fillId="0" borderId="93" xfId="5" applyFont="1" applyBorder="1" applyProtection="1">
      <protection locked="0"/>
    </xf>
    <xf numFmtId="43" fontId="73" fillId="0" borderId="93" xfId="5" applyNumberFormat="1" applyFont="1" applyBorder="1" applyAlignment="1" applyProtection="1">
      <alignment horizontal="right" vertical="justify"/>
    </xf>
    <xf numFmtId="167" fontId="76" fillId="0" borderId="0" xfId="5" applyNumberFormat="1" applyFont="1" applyBorder="1" applyAlignment="1" applyProtection="1">
      <alignment horizontal="right" vertical="justify"/>
      <protection locked="0"/>
    </xf>
    <xf numFmtId="43" fontId="40" fillId="0" borderId="94" xfId="7" applyFont="1" applyBorder="1" applyAlignment="1" applyProtection="1">
      <alignment horizontal="center"/>
      <protection locked="0"/>
    </xf>
    <xf numFmtId="167" fontId="83" fillId="0" borderId="122" xfId="5" applyNumberFormat="1" applyFont="1" applyBorder="1" applyAlignment="1" applyProtection="1">
      <alignment horizontal="right" vertical="justify"/>
      <protection locked="0"/>
    </xf>
    <xf numFmtId="168" fontId="0" fillId="0" borderId="0" xfId="6" applyNumberFormat="1" applyFont="1" applyProtection="1">
      <protection locked="0"/>
    </xf>
    <xf numFmtId="43" fontId="35" fillId="0" borderId="0" xfId="5" applyNumberFormat="1" applyProtection="1">
      <protection locked="0"/>
    </xf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9" fillId="0" borderId="0" xfId="0" applyFont="1" applyAlignment="1">
      <alignment horizontal="center"/>
    </xf>
    <xf numFmtId="164" fontId="8" fillId="0" borderId="7" xfId="0" applyNumberFormat="1" applyFont="1" applyBorder="1" applyAlignment="1">
      <alignment horizontal="center"/>
    </xf>
    <xf numFmtId="164" fontId="8" fillId="0" borderId="0" xfId="0" applyNumberFormat="1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5" fillId="0" borderId="8" xfId="0" applyFont="1" applyBorder="1" applyAlignment="1">
      <alignment horizontal="center"/>
    </xf>
    <xf numFmtId="164" fontId="1" fillId="0" borderId="7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64" fontId="8" fillId="0" borderId="4" xfId="0" applyNumberFormat="1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9" fillId="3" borderId="9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64" fontId="9" fillId="3" borderId="11" xfId="0" applyNumberFormat="1" applyFont="1" applyFill="1" applyBorder="1" applyAlignment="1">
      <alignment horizontal="center"/>
    </xf>
    <xf numFmtId="0" fontId="9" fillId="3" borderId="13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left"/>
    </xf>
    <xf numFmtId="0" fontId="9" fillId="3" borderId="0" xfId="0" applyFont="1" applyFill="1" applyBorder="1" applyAlignment="1">
      <alignment horizontal="left"/>
    </xf>
    <xf numFmtId="0" fontId="9" fillId="3" borderId="7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164" fontId="9" fillId="3" borderId="24" xfId="0" applyNumberFormat="1" applyFont="1" applyFill="1" applyBorder="1" applyAlignment="1">
      <alignment horizontal="center"/>
    </xf>
    <xf numFmtId="0" fontId="9" fillId="3" borderId="24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164" fontId="9" fillId="3" borderId="23" xfId="0" applyNumberFormat="1" applyFont="1" applyFill="1" applyBorder="1" applyAlignment="1">
      <alignment horizontal="center"/>
    </xf>
    <xf numFmtId="0" fontId="9" fillId="3" borderId="23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left"/>
    </xf>
    <xf numFmtId="0" fontId="9" fillId="3" borderId="5" xfId="0" applyFont="1" applyFill="1" applyBorder="1" applyAlignment="1">
      <alignment horizontal="left"/>
    </xf>
    <xf numFmtId="0" fontId="9" fillId="0" borderId="9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164" fontId="9" fillId="0" borderId="11" xfId="0" applyNumberFormat="1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7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164" fontId="9" fillId="0" borderId="24" xfId="0" applyNumberFormat="1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164" fontId="9" fillId="0" borderId="23" xfId="0" applyNumberFormat="1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9" fillId="0" borderId="4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0" fontId="9" fillId="0" borderId="4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  <xf numFmtId="164" fontId="9" fillId="0" borderId="6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164" fontId="9" fillId="0" borderId="10" xfId="0" applyNumberFormat="1" applyFont="1" applyBorder="1" applyAlignment="1">
      <alignment horizontal="center" vertical="center"/>
    </xf>
    <xf numFmtId="0" fontId="9" fillId="0" borderId="5" xfId="0" quotePrefix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64" fontId="1" fillId="0" borderId="12" xfId="0" applyNumberFormat="1" applyFont="1" applyBorder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9" fillId="2" borderId="4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vertical="top" wrapText="1"/>
    </xf>
    <xf numFmtId="164" fontId="6" fillId="2" borderId="9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0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9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vertical="top" wrapText="1"/>
    </xf>
    <xf numFmtId="164" fontId="1" fillId="0" borderId="0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6" fillId="0" borderId="2" xfId="0" applyNumberFormat="1" applyFont="1" applyBorder="1" applyAlignment="1">
      <alignment horizontal="center"/>
    </xf>
    <xf numFmtId="164" fontId="6" fillId="0" borderId="19" xfId="0" applyNumberFormat="1" applyFont="1" applyBorder="1" applyAlignment="1">
      <alignment horizontal="center"/>
    </xf>
    <xf numFmtId="164" fontId="6" fillId="0" borderId="21" xfId="0" applyNumberFormat="1" applyFont="1" applyBorder="1" applyAlignment="1">
      <alignment horizontal="center"/>
    </xf>
    <xf numFmtId="164" fontId="6" fillId="0" borderId="22" xfId="0" applyNumberFormat="1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164" fontId="6" fillId="0" borderId="0" xfId="0" applyNumberFormat="1" applyFont="1" applyBorder="1" applyAlignment="1">
      <alignment horizontal="center"/>
    </xf>
    <xf numFmtId="164" fontId="6" fillId="0" borderId="18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165" fontId="1" fillId="0" borderId="11" xfId="0" applyNumberFormat="1" applyFont="1" applyBorder="1" applyAlignment="1">
      <alignment horizontal="center"/>
    </xf>
    <xf numFmtId="165" fontId="1" fillId="0" borderId="12" xfId="0" applyNumberFormat="1" applyFont="1" applyBorder="1" applyAlignment="1">
      <alignment horizontal="center"/>
    </xf>
    <xf numFmtId="165" fontId="1" fillId="0" borderId="13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8" xfId="0" applyFont="1" applyBorder="1" applyAlignment="1">
      <alignment horizontal="left"/>
    </xf>
    <xf numFmtId="17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65" fontId="1" fillId="0" borderId="3" xfId="0" applyNumberFormat="1" applyFont="1" applyBorder="1" applyAlignment="1">
      <alignment horizontal="center"/>
    </xf>
    <xf numFmtId="17" fontId="1" fillId="0" borderId="0" xfId="0" applyNumberFormat="1" applyFont="1" applyAlignment="1">
      <alignment horizontal="center"/>
    </xf>
    <xf numFmtId="17" fontId="1" fillId="0" borderId="8" xfId="0" applyNumberFormat="1" applyFont="1" applyBorder="1" applyAlignment="1">
      <alignment horizontal="center"/>
    </xf>
    <xf numFmtId="165" fontId="1" fillId="0" borderId="0" xfId="0" applyNumberFormat="1" applyFont="1" applyBorder="1" applyAlignment="1">
      <alignment horizontal="center" vertical="center"/>
    </xf>
    <xf numFmtId="165" fontId="1" fillId="0" borderId="8" xfId="0" applyNumberFormat="1" applyFont="1" applyBorder="1" applyAlignment="1">
      <alignment horizontal="center" vertical="center"/>
    </xf>
    <xf numFmtId="165" fontId="1" fillId="0" borderId="7" xfId="0" applyNumberFormat="1" applyFont="1" applyBorder="1" applyAlignment="1">
      <alignment horizontal="center" vertical="center"/>
    </xf>
    <xf numFmtId="17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1" fillId="0" borderId="7" xfId="0" quotePrefix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7" fillId="0" borderId="3" xfId="0" applyFont="1" applyBorder="1" applyAlignment="1">
      <alignment horizontal="left"/>
    </xf>
    <xf numFmtId="17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17" fontId="1" fillId="0" borderId="0" xfId="0" applyNumberFormat="1" applyFont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34" fillId="0" borderId="26" xfId="1" applyFont="1" applyBorder="1" applyAlignment="1">
      <alignment horizontal="center" vertical="center"/>
    </xf>
    <xf numFmtId="0" fontId="19" fillId="0" borderId="81" xfId="1" applyFont="1" applyBorder="1" applyAlignment="1">
      <alignment horizontal="center"/>
    </xf>
    <xf numFmtId="0" fontId="19" fillId="0" borderId="82" xfId="1" applyFont="1" applyBorder="1" applyAlignment="1">
      <alignment horizontal="center"/>
    </xf>
    <xf numFmtId="0" fontId="19" fillId="0" borderId="81" xfId="1" applyFont="1" applyBorder="1" applyAlignment="1">
      <alignment horizontal="left" vertical="center"/>
    </xf>
    <xf numFmtId="0" fontId="19" fillId="0" borderId="74" xfId="1" applyFont="1" applyBorder="1" applyAlignment="1">
      <alignment horizontal="left" vertical="center"/>
    </xf>
    <xf numFmtId="0" fontId="19" fillId="0" borderId="82" xfId="1" applyFont="1" applyBorder="1" applyAlignment="1">
      <alignment horizontal="left" vertical="center"/>
    </xf>
    <xf numFmtId="0" fontId="24" fillId="0" borderId="81" xfId="1" applyFont="1" applyBorder="1" applyAlignment="1">
      <alignment horizontal="center"/>
    </xf>
    <xf numFmtId="0" fontId="24" fillId="0" borderId="74" xfId="1" applyFont="1" applyBorder="1" applyAlignment="1">
      <alignment horizontal="center"/>
    </xf>
    <xf numFmtId="43" fontId="25" fillId="0" borderId="81" xfId="2" applyNumberFormat="1" applyFont="1" applyBorder="1" applyAlignment="1">
      <alignment horizontal="center" vertical="center"/>
    </xf>
    <xf numFmtId="43" fontId="25" fillId="0" borderId="74" xfId="2" applyNumberFormat="1" applyFont="1" applyBorder="1" applyAlignment="1">
      <alignment horizontal="center" vertical="center"/>
    </xf>
    <xf numFmtId="0" fontId="19" fillId="0" borderId="74" xfId="1" applyFont="1" applyBorder="1" applyAlignment="1">
      <alignment horizontal="center"/>
    </xf>
    <xf numFmtId="0" fontId="28" fillId="0" borderId="30" xfId="1" applyFont="1" applyBorder="1" applyAlignment="1">
      <alignment horizontal="center"/>
    </xf>
    <xf numFmtId="0" fontId="28" fillId="0" borderId="0" xfId="1" applyFont="1" applyBorder="1" applyAlignment="1">
      <alignment horizontal="center"/>
    </xf>
    <xf numFmtId="0" fontId="28" fillId="0" borderId="28" xfId="1" applyFont="1" applyBorder="1" applyAlignment="1">
      <alignment horizontal="center"/>
    </xf>
    <xf numFmtId="0" fontId="19" fillId="0" borderId="30" xfId="1" applyFont="1" applyBorder="1" applyAlignment="1">
      <alignment horizontal="center"/>
    </xf>
    <xf numFmtId="0" fontId="19" fillId="0" borderId="0" xfId="1" applyFont="1" applyBorder="1" applyAlignment="1">
      <alignment horizontal="center"/>
    </xf>
    <xf numFmtId="43" fontId="25" fillId="0" borderId="85" xfId="1" applyNumberFormat="1" applyFont="1" applyBorder="1" applyAlignment="1">
      <alignment horizontal="center" vertical="center"/>
    </xf>
    <xf numFmtId="43" fontId="25" fillId="0" borderId="57" xfId="1" applyNumberFormat="1" applyFont="1" applyBorder="1" applyAlignment="1">
      <alignment horizontal="center" vertical="center"/>
    </xf>
    <xf numFmtId="0" fontId="19" fillId="0" borderId="85" xfId="1" applyFont="1" applyBorder="1" applyAlignment="1">
      <alignment horizontal="center"/>
    </xf>
    <xf numFmtId="0" fontId="19" fillId="0" borderId="57" xfId="1" applyFont="1" applyBorder="1" applyAlignment="1">
      <alignment horizontal="center"/>
    </xf>
    <xf numFmtId="0" fontId="19" fillId="0" borderId="86" xfId="1" applyFont="1" applyBorder="1" applyAlignment="1">
      <alignment horizontal="center"/>
    </xf>
    <xf numFmtId="43" fontId="30" fillId="0" borderId="85" xfId="1" applyNumberFormat="1" applyFont="1" applyBorder="1" applyAlignment="1">
      <alignment horizontal="center"/>
    </xf>
    <xf numFmtId="43" fontId="30" fillId="0" borderId="57" xfId="1" applyNumberFormat="1" applyFont="1" applyBorder="1" applyAlignment="1">
      <alignment horizontal="center"/>
    </xf>
    <xf numFmtId="0" fontId="28" fillId="0" borderId="35" xfId="1" applyFont="1" applyBorder="1" applyAlignment="1">
      <alignment horizontal="center"/>
    </xf>
    <xf numFmtId="0" fontId="28" fillId="0" borderId="36" xfId="1" applyFont="1" applyBorder="1" applyAlignment="1">
      <alignment horizontal="center"/>
    </xf>
    <xf numFmtId="43" fontId="30" fillId="0" borderId="30" xfId="1" applyNumberFormat="1" applyFont="1" applyBorder="1" applyAlignment="1">
      <alignment horizontal="center"/>
    </xf>
    <xf numFmtId="43" fontId="30" fillId="0" borderId="0" xfId="1" applyNumberFormat="1" applyFont="1" applyBorder="1" applyAlignment="1">
      <alignment horizontal="center"/>
    </xf>
    <xf numFmtId="0" fontId="19" fillId="0" borderId="83" xfId="1" applyFont="1" applyBorder="1" applyAlignment="1">
      <alignment horizontal="center"/>
    </xf>
    <xf numFmtId="0" fontId="19" fillId="0" borderId="60" xfId="1" applyFont="1" applyBorder="1" applyAlignment="1">
      <alignment horizontal="center"/>
    </xf>
    <xf numFmtId="0" fontId="19" fillId="0" borderId="84" xfId="1" applyFont="1" applyBorder="1" applyAlignment="1">
      <alignment horizontal="center"/>
    </xf>
    <xf numFmtId="43" fontId="30" fillId="0" borderId="83" xfId="1" applyNumberFormat="1" applyFont="1" applyBorder="1" applyAlignment="1">
      <alignment horizontal="center"/>
    </xf>
    <xf numFmtId="43" fontId="30" fillId="0" borderId="60" xfId="1" applyNumberFormat="1" applyFont="1" applyBorder="1" applyAlignment="1">
      <alignment horizontal="center"/>
    </xf>
    <xf numFmtId="43" fontId="30" fillId="0" borderId="84" xfId="1" applyNumberFormat="1" applyFont="1" applyBorder="1" applyAlignment="1">
      <alignment horizontal="center"/>
    </xf>
    <xf numFmtId="0" fontId="36" fillId="0" borderId="30" xfId="1" applyFont="1" applyBorder="1" applyAlignment="1">
      <alignment horizontal="center"/>
    </xf>
    <xf numFmtId="0" fontId="36" fillId="0" borderId="0" xfId="1" applyFont="1" applyBorder="1" applyAlignment="1">
      <alignment horizontal="center"/>
    </xf>
    <xf numFmtId="9" fontId="19" fillId="0" borderId="30" xfId="1" applyNumberFormat="1" applyFont="1" applyBorder="1" applyAlignment="1">
      <alignment horizontal="center"/>
    </xf>
    <xf numFmtId="0" fontId="19" fillId="0" borderId="28" xfId="1" applyFont="1" applyBorder="1" applyAlignment="1">
      <alignment horizontal="center"/>
    </xf>
    <xf numFmtId="43" fontId="25" fillId="0" borderId="30" xfId="1" applyNumberFormat="1" applyFont="1" applyBorder="1" applyAlignment="1">
      <alignment horizontal="center" vertical="center"/>
    </xf>
    <xf numFmtId="43" fontId="25" fillId="0" borderId="0" xfId="1" applyNumberFormat="1" applyFont="1" applyBorder="1" applyAlignment="1">
      <alignment horizontal="center" vertical="center"/>
    </xf>
    <xf numFmtId="9" fontId="19" fillId="0" borderId="85" xfId="1" applyNumberFormat="1" applyFont="1" applyBorder="1" applyAlignment="1">
      <alignment horizontal="center"/>
    </xf>
    <xf numFmtId="43" fontId="30" fillId="0" borderId="0" xfId="1" applyNumberFormat="1" applyFont="1" applyAlignment="1">
      <alignment horizontal="center"/>
    </xf>
    <xf numFmtId="43" fontId="30" fillId="0" borderId="57" xfId="3" applyNumberFormat="1" applyFont="1" applyBorder="1"/>
    <xf numFmtId="43" fontId="30" fillId="0" borderId="86" xfId="3" applyNumberFormat="1" applyFont="1" applyBorder="1"/>
    <xf numFmtId="0" fontId="30" fillId="0" borderId="83" xfId="1" applyFont="1" applyBorder="1" applyAlignment="1">
      <alignment horizontal="center"/>
    </xf>
    <xf numFmtId="0" fontId="30" fillId="0" borderId="60" xfId="3" applyFont="1" applyBorder="1"/>
    <xf numFmtId="0" fontId="30" fillId="0" borderId="84" xfId="3" applyFont="1" applyBorder="1"/>
    <xf numFmtId="0" fontId="19" fillId="0" borderId="25" xfId="1" applyFont="1" applyBorder="1" applyAlignment="1">
      <alignment horizontal="center" vertical="center"/>
    </xf>
    <xf numFmtId="0" fontId="19" fillId="0" borderId="26" xfId="1" applyFont="1" applyBorder="1" applyAlignment="1">
      <alignment horizontal="center" vertical="center"/>
    </xf>
    <xf numFmtId="0" fontId="19" fillId="0" borderId="29" xfId="1" applyFont="1" applyBorder="1" applyAlignment="1">
      <alignment horizontal="center" vertical="center"/>
    </xf>
    <xf numFmtId="0" fontId="19" fillId="0" borderId="81" xfId="1" applyFont="1" applyBorder="1" applyAlignment="1">
      <alignment horizontal="center" vertical="center"/>
    </xf>
    <xf numFmtId="0" fontId="19" fillId="0" borderId="74" xfId="1" applyFont="1" applyBorder="1" applyAlignment="1">
      <alignment horizontal="center" vertical="center"/>
    </xf>
    <xf numFmtId="0" fontId="19" fillId="0" borderId="82" xfId="1" applyFont="1" applyBorder="1" applyAlignment="1">
      <alignment horizontal="center" vertical="center"/>
    </xf>
    <xf numFmtId="0" fontId="19" fillId="0" borderId="25" xfId="1" applyFont="1" applyBorder="1" applyAlignment="1">
      <alignment horizontal="center"/>
    </xf>
    <xf numFmtId="0" fontId="19" fillId="0" borderId="26" xfId="1" applyFont="1" applyBorder="1" applyAlignment="1">
      <alignment horizontal="center"/>
    </xf>
    <xf numFmtId="0" fontId="19" fillId="0" borderId="29" xfId="1" applyFont="1" applyBorder="1" applyAlignment="1">
      <alignment horizontal="center"/>
    </xf>
    <xf numFmtId="0" fontId="26" fillId="0" borderId="81" xfId="1" applyFont="1" applyBorder="1" applyAlignment="1">
      <alignment horizontal="right"/>
    </xf>
    <xf numFmtId="0" fontId="26" fillId="0" borderId="74" xfId="1" applyFont="1" applyBorder="1" applyAlignment="1">
      <alignment horizontal="right"/>
    </xf>
    <xf numFmtId="0" fontId="26" fillId="0" borderId="82" xfId="1" applyFont="1" applyBorder="1" applyAlignment="1">
      <alignment horizontal="right"/>
    </xf>
    <xf numFmtId="167" fontId="25" fillId="0" borderId="81" xfId="2" applyNumberFormat="1" applyFont="1" applyBorder="1" applyAlignment="1">
      <alignment horizontal="center"/>
    </xf>
    <xf numFmtId="167" fontId="25" fillId="0" borderId="74" xfId="2" applyNumberFormat="1" applyFont="1" applyBorder="1" applyAlignment="1">
      <alignment horizontal="center"/>
    </xf>
    <xf numFmtId="167" fontId="25" fillId="0" borderId="82" xfId="2" applyNumberFormat="1" applyFont="1" applyBorder="1" applyAlignment="1">
      <alignment horizontal="center"/>
    </xf>
    <xf numFmtId="0" fontId="23" fillId="0" borderId="81" xfId="1" applyFont="1" applyBorder="1" applyAlignment="1">
      <alignment horizontal="right" vertical="center"/>
    </xf>
    <xf numFmtId="0" fontId="23" fillId="0" borderId="74" xfId="1" applyFont="1" applyBorder="1" applyAlignment="1">
      <alignment horizontal="right" vertical="center"/>
    </xf>
    <xf numFmtId="0" fontId="23" fillId="0" borderId="74" xfId="1" applyFont="1" applyBorder="1" applyAlignment="1">
      <alignment horizontal="left"/>
    </xf>
    <xf numFmtId="0" fontId="23" fillId="0" borderId="82" xfId="1" applyFont="1" applyBorder="1" applyAlignment="1">
      <alignment horizontal="left"/>
    </xf>
    <xf numFmtId="0" fontId="28" fillId="0" borderId="25" xfId="1" applyFont="1" applyBorder="1" applyAlignment="1">
      <alignment horizontal="center" vertical="center"/>
    </xf>
    <xf numFmtId="0" fontId="28" fillId="0" borderId="26" xfId="1" applyFont="1" applyBorder="1" applyAlignment="1">
      <alignment horizontal="center" vertical="center"/>
    </xf>
    <xf numFmtId="0" fontId="28" fillId="0" borderId="29" xfId="1" applyFont="1" applyBorder="1" applyAlignment="1">
      <alignment horizontal="center" vertical="center"/>
    </xf>
    <xf numFmtId="0" fontId="28" fillId="0" borderId="35" xfId="1" applyFont="1" applyBorder="1" applyAlignment="1">
      <alignment horizontal="center" vertical="center"/>
    </xf>
    <xf numFmtId="0" fontId="28" fillId="0" borderId="36" xfId="1" applyFont="1" applyBorder="1" applyAlignment="1">
      <alignment horizontal="center" vertical="center"/>
    </xf>
    <xf numFmtId="0" fontId="28" fillId="0" borderId="37" xfId="1" applyFont="1" applyBorder="1" applyAlignment="1">
      <alignment horizontal="center" vertical="center"/>
    </xf>
    <xf numFmtId="0" fontId="30" fillId="0" borderId="76" xfId="1" applyFont="1" applyBorder="1" applyAlignment="1">
      <alignment horizontal="center" vertical="center"/>
    </xf>
    <xf numFmtId="0" fontId="30" fillId="0" borderId="77" xfId="1" applyFont="1" applyBorder="1" applyAlignment="1">
      <alignment horizontal="center" vertical="center"/>
    </xf>
    <xf numFmtId="0" fontId="30" fillId="0" borderId="78" xfId="1" applyFont="1" applyBorder="1" applyAlignment="1">
      <alignment horizontal="center" vertical="center"/>
    </xf>
    <xf numFmtId="167" fontId="25" fillId="0" borderId="30" xfId="2" applyNumberFormat="1" applyFont="1" applyBorder="1" applyAlignment="1">
      <alignment horizontal="center"/>
    </xf>
    <xf numFmtId="167" fontId="25" fillId="0" borderId="0" xfId="2" applyNumberFormat="1" applyFont="1" applyBorder="1" applyAlignment="1">
      <alignment horizontal="center"/>
    </xf>
    <xf numFmtId="167" fontId="25" fillId="0" borderId="28" xfId="2" applyNumberFormat="1" applyFont="1" applyBorder="1" applyAlignment="1">
      <alignment horizontal="center"/>
    </xf>
    <xf numFmtId="0" fontId="19" fillId="0" borderId="45" xfId="1" applyFont="1" applyBorder="1" applyAlignment="1">
      <alignment horizontal="center" vertical="center"/>
    </xf>
    <xf numFmtId="0" fontId="30" fillId="0" borderId="79" xfId="1" applyFont="1" applyBorder="1" applyAlignment="1">
      <alignment horizontal="center"/>
    </xf>
    <xf numFmtId="0" fontId="30" fillId="0" borderId="68" xfId="1" applyFont="1" applyBorder="1" applyAlignment="1">
      <alignment horizontal="center"/>
    </xf>
    <xf numFmtId="0" fontId="30" fillId="0" borderId="80" xfId="1" applyFont="1" applyBorder="1" applyAlignment="1">
      <alignment horizontal="center"/>
    </xf>
    <xf numFmtId="0" fontId="19" fillId="0" borderId="42" xfId="1" applyFont="1" applyBorder="1" applyAlignment="1">
      <alignment horizontal="center"/>
    </xf>
    <xf numFmtId="0" fontId="23" fillId="0" borderId="35" xfId="1" applyFont="1" applyBorder="1" applyAlignment="1">
      <alignment horizontal="right" vertical="center"/>
    </xf>
    <xf numFmtId="0" fontId="23" fillId="0" borderId="36" xfId="1" applyFont="1" applyBorder="1" applyAlignment="1">
      <alignment horizontal="right" vertical="center"/>
    </xf>
    <xf numFmtId="0" fontId="23" fillId="0" borderId="36" xfId="1" applyFont="1" applyBorder="1" applyAlignment="1">
      <alignment horizontal="left"/>
    </xf>
    <xf numFmtId="0" fontId="23" fillId="0" borderId="37" xfId="1" applyFont="1" applyBorder="1" applyAlignment="1">
      <alignment horizontal="left"/>
    </xf>
    <xf numFmtId="0" fontId="19" fillId="0" borderId="75" xfId="1" applyFont="1" applyBorder="1" applyAlignment="1">
      <alignment horizontal="center" vertical="center"/>
    </xf>
    <xf numFmtId="0" fontId="19" fillId="0" borderId="70" xfId="1" applyFont="1" applyBorder="1" applyAlignment="1">
      <alignment horizontal="center"/>
    </xf>
    <xf numFmtId="0" fontId="19" fillId="0" borderId="71" xfId="1" applyFont="1" applyBorder="1" applyAlignment="1">
      <alignment horizontal="center"/>
    </xf>
    <xf numFmtId="0" fontId="19" fillId="0" borderId="70" xfId="1" applyFont="1" applyBorder="1" applyAlignment="1">
      <alignment horizontal="center" vertical="center"/>
    </xf>
    <xf numFmtId="0" fontId="19" fillId="0" borderId="71" xfId="1" applyFont="1" applyBorder="1" applyAlignment="1">
      <alignment horizontal="center" vertical="center"/>
    </xf>
    <xf numFmtId="0" fontId="19" fillId="0" borderId="42" xfId="1" applyFont="1" applyBorder="1" applyAlignment="1">
      <alignment horizontal="center" vertical="center"/>
    </xf>
    <xf numFmtId="0" fontId="19" fillId="0" borderId="43" xfId="1" applyFont="1" applyBorder="1" applyAlignment="1">
      <alignment horizontal="center" vertical="center"/>
    </xf>
    <xf numFmtId="0" fontId="24" fillId="0" borderId="42" xfId="1" applyFont="1" applyBorder="1" applyAlignment="1">
      <alignment horizontal="center"/>
    </xf>
    <xf numFmtId="0" fontId="24" fillId="0" borderId="72" xfId="1" applyFont="1" applyBorder="1" applyAlignment="1">
      <alignment horizontal="center"/>
    </xf>
    <xf numFmtId="167" fontId="25" fillId="0" borderId="51" xfId="2" applyNumberFormat="1" applyFont="1" applyBorder="1" applyAlignment="1">
      <alignment horizontal="center" vertical="center"/>
    </xf>
    <xf numFmtId="167" fontId="25" fillId="0" borderId="73" xfId="2" applyNumberFormat="1" applyFont="1" applyBorder="1" applyAlignment="1">
      <alignment horizontal="center" vertical="center"/>
    </xf>
    <xf numFmtId="167" fontId="25" fillId="0" borderId="50" xfId="2" applyNumberFormat="1" applyFont="1" applyBorder="1" applyAlignment="1">
      <alignment horizontal="center" vertical="center"/>
    </xf>
    <xf numFmtId="167" fontId="25" fillId="0" borderId="52" xfId="2" applyNumberFormat="1" applyFont="1" applyBorder="1" applyAlignment="1">
      <alignment horizontal="center" vertical="center"/>
    </xf>
    <xf numFmtId="0" fontId="28" fillId="0" borderId="38" xfId="1" applyFont="1" applyBorder="1" applyAlignment="1">
      <alignment horizontal="center"/>
    </xf>
    <xf numFmtId="0" fontId="19" fillId="0" borderId="38" xfId="1" applyFont="1" applyBorder="1" applyAlignment="1">
      <alignment horizontal="center"/>
    </xf>
    <xf numFmtId="0" fontId="19" fillId="0" borderId="39" xfId="1" applyFont="1" applyBorder="1" applyAlignment="1">
      <alignment horizontal="center"/>
    </xf>
    <xf numFmtId="167" fontId="25" fillId="0" borderId="56" xfId="1" applyNumberFormat="1" applyFont="1" applyBorder="1" applyAlignment="1">
      <alignment horizontal="center" vertical="center"/>
    </xf>
    <xf numFmtId="0" fontId="30" fillId="0" borderId="57" xfId="1" applyFont="1" applyBorder="1" applyAlignment="1">
      <alignment vertical="center"/>
    </xf>
    <xf numFmtId="167" fontId="25" fillId="0" borderId="38" xfId="2" applyNumberFormat="1" applyFont="1" applyBorder="1" applyAlignment="1">
      <alignment horizontal="center"/>
    </xf>
    <xf numFmtId="167" fontId="25" fillId="0" borderId="39" xfId="2" applyNumberFormat="1" applyFont="1" applyBorder="1" applyAlignment="1">
      <alignment horizontal="center"/>
    </xf>
    <xf numFmtId="0" fontId="28" fillId="0" borderId="64" xfId="1" applyFont="1" applyBorder="1" applyAlignment="1">
      <alignment horizontal="center"/>
    </xf>
    <xf numFmtId="0" fontId="19" fillId="0" borderId="41" xfId="1" applyFont="1" applyBorder="1" applyAlignment="1">
      <alignment horizontal="center"/>
    </xf>
    <xf numFmtId="0" fontId="19" fillId="0" borderId="43" xfId="1" applyFont="1" applyBorder="1" applyAlignment="1">
      <alignment horizontal="center"/>
    </xf>
    <xf numFmtId="0" fontId="30" fillId="0" borderId="65" xfId="1" applyFont="1" applyBorder="1" applyAlignment="1">
      <alignment horizontal="center"/>
    </xf>
    <xf numFmtId="0" fontId="30" fillId="0" borderId="66" xfId="1" applyFont="1" applyBorder="1" applyAlignment="1">
      <alignment horizontal="center"/>
    </xf>
    <xf numFmtId="167" fontId="25" fillId="0" borderId="65" xfId="1" applyNumberFormat="1" applyFont="1" applyBorder="1" applyAlignment="1">
      <alignment horizontal="center"/>
    </xf>
    <xf numFmtId="167" fontId="25" fillId="0" borderId="66" xfId="1" applyNumberFormat="1" applyFont="1" applyBorder="1" applyAlignment="1">
      <alignment horizontal="center"/>
    </xf>
    <xf numFmtId="167" fontId="25" fillId="0" borderId="67" xfId="1" applyNumberFormat="1" applyFont="1" applyBorder="1" applyAlignment="1">
      <alignment horizontal="center"/>
    </xf>
    <xf numFmtId="167" fontId="25" fillId="0" borderId="68" xfId="1" applyNumberFormat="1" applyFont="1" applyBorder="1" applyAlignment="1">
      <alignment horizontal="center"/>
    </xf>
    <xf numFmtId="167" fontId="25" fillId="0" borderId="69" xfId="1" applyNumberFormat="1" applyFont="1" applyBorder="1" applyAlignment="1">
      <alignment horizontal="center"/>
    </xf>
    <xf numFmtId="167" fontId="25" fillId="0" borderId="62" xfId="2" applyNumberFormat="1" applyFont="1" applyBorder="1" applyAlignment="1">
      <alignment horizontal="center"/>
    </xf>
    <xf numFmtId="167" fontId="25" fillId="0" borderId="46" xfId="2" applyNumberFormat="1" applyFont="1" applyBorder="1" applyAlignment="1">
      <alignment horizontal="center"/>
    </xf>
    <xf numFmtId="167" fontId="25" fillId="0" borderId="63" xfId="2" applyNumberFormat="1" applyFont="1" applyBorder="1" applyAlignment="1">
      <alignment horizontal="center"/>
    </xf>
    <xf numFmtId="0" fontId="30" fillId="0" borderId="59" xfId="1" applyFont="1" applyBorder="1" applyAlignment="1">
      <alignment horizontal="center"/>
    </xf>
    <xf numFmtId="0" fontId="30" fillId="0" borderId="60" xfId="1" applyFont="1" applyBorder="1" applyAlignment="1">
      <alignment horizontal="center"/>
    </xf>
    <xf numFmtId="167" fontId="25" fillId="0" borderId="38" xfId="1" applyNumberFormat="1" applyFont="1" applyBorder="1" applyAlignment="1">
      <alignment horizontal="center"/>
    </xf>
    <xf numFmtId="167" fontId="25" fillId="0" borderId="0" xfId="1" applyNumberFormat="1" applyFont="1" applyBorder="1" applyAlignment="1">
      <alignment horizontal="center"/>
    </xf>
    <xf numFmtId="167" fontId="25" fillId="0" borderId="39" xfId="1" applyNumberFormat="1" applyFont="1" applyBorder="1" applyAlignment="1">
      <alignment horizontal="center"/>
    </xf>
    <xf numFmtId="167" fontId="25" fillId="0" borderId="53" xfId="1" applyNumberFormat="1" applyFont="1" applyBorder="1" applyAlignment="1">
      <alignment horizontal="center"/>
    </xf>
    <xf numFmtId="167" fontId="25" fillId="0" borderId="54" xfId="1" applyNumberFormat="1" applyFont="1" applyBorder="1" applyAlignment="1">
      <alignment horizontal="center"/>
    </xf>
    <xf numFmtId="167" fontId="25" fillId="0" borderId="55" xfId="1" applyNumberFormat="1" applyFont="1" applyBorder="1" applyAlignment="1">
      <alignment horizontal="center"/>
    </xf>
    <xf numFmtId="0" fontId="31" fillId="0" borderId="57" xfId="1" applyFont="1" applyBorder="1" applyAlignment="1">
      <alignment vertical="center"/>
    </xf>
    <xf numFmtId="167" fontId="25" fillId="0" borderId="56" xfId="2" applyNumberFormat="1" applyFont="1" applyBorder="1" applyAlignment="1">
      <alignment horizontal="center"/>
    </xf>
    <xf numFmtId="167" fontId="25" fillId="0" borderId="57" xfId="2" applyNumberFormat="1" applyFont="1" applyBorder="1" applyAlignment="1">
      <alignment horizontal="center"/>
    </xf>
    <xf numFmtId="167" fontId="25" fillId="0" borderId="58" xfId="2" applyNumberFormat="1" applyFont="1" applyBorder="1" applyAlignment="1">
      <alignment horizontal="center"/>
    </xf>
    <xf numFmtId="167" fontId="25" fillId="0" borderId="59" xfId="1" applyNumberFormat="1" applyFont="1" applyBorder="1" applyAlignment="1">
      <alignment horizontal="center"/>
    </xf>
    <xf numFmtId="167" fontId="25" fillId="0" borderId="60" xfId="1" applyNumberFormat="1" applyFont="1" applyBorder="1" applyAlignment="1">
      <alignment horizontal="center"/>
    </xf>
    <xf numFmtId="167" fontId="25" fillId="0" borderId="61" xfId="1" applyNumberFormat="1" applyFont="1" applyBorder="1" applyAlignment="1">
      <alignment horizontal="center"/>
    </xf>
    <xf numFmtId="167" fontId="25" fillId="0" borderId="38" xfId="1" applyNumberFormat="1" applyFont="1" applyBorder="1" applyAlignment="1">
      <alignment horizontal="center" vertical="center"/>
    </xf>
    <xf numFmtId="0" fontId="30" fillId="0" borderId="0" xfId="1" applyFont="1" applyBorder="1" applyAlignment="1">
      <alignment vertical="center"/>
    </xf>
    <xf numFmtId="0" fontId="30" fillId="0" borderId="53" xfId="1" applyFont="1" applyBorder="1" applyAlignment="1">
      <alignment horizontal="center"/>
    </xf>
    <xf numFmtId="0" fontId="30" fillId="0" borderId="54" xfId="1" applyFont="1" applyBorder="1" applyAlignment="1">
      <alignment horizontal="center"/>
    </xf>
    <xf numFmtId="0" fontId="19" fillId="0" borderId="47" xfId="1" applyFont="1" applyBorder="1" applyAlignment="1">
      <alignment horizontal="center"/>
    </xf>
    <xf numFmtId="0" fontId="19" fillId="0" borderId="48" xfId="1" applyFont="1" applyBorder="1" applyAlignment="1">
      <alignment horizontal="center"/>
    </xf>
    <xf numFmtId="0" fontId="19" fillId="0" borderId="49" xfId="1" applyFont="1" applyBorder="1" applyAlignment="1">
      <alignment horizontal="center"/>
    </xf>
    <xf numFmtId="0" fontId="19" fillId="0" borderId="33" xfId="1" applyFont="1" applyBorder="1" applyAlignment="1">
      <alignment horizontal="center" vertical="center"/>
    </xf>
    <xf numFmtId="0" fontId="19" fillId="0" borderId="34" xfId="1" applyFont="1" applyBorder="1" applyAlignment="1">
      <alignment horizontal="center" vertical="center"/>
    </xf>
    <xf numFmtId="0" fontId="19" fillId="0" borderId="50" xfId="1" applyFont="1" applyBorder="1" applyAlignment="1">
      <alignment horizontal="center"/>
    </xf>
    <xf numFmtId="0" fontId="19" fillId="0" borderId="51" xfId="1" applyFont="1" applyBorder="1" applyAlignment="1">
      <alignment horizontal="center"/>
    </xf>
    <xf numFmtId="0" fontId="19" fillId="0" borderId="52" xfId="1" applyFont="1" applyBorder="1" applyAlignment="1">
      <alignment horizontal="center"/>
    </xf>
    <xf numFmtId="0" fontId="20" fillId="0" borderId="38" xfId="1" applyFont="1" applyBorder="1" applyAlignment="1">
      <alignment horizontal="center"/>
    </xf>
    <xf numFmtId="0" fontId="20" fillId="0" borderId="0" xfId="1" applyFont="1" applyBorder="1" applyAlignment="1">
      <alignment horizontal="center"/>
    </xf>
    <xf numFmtId="0" fontId="20" fillId="0" borderId="39" xfId="1" applyFont="1" applyBorder="1" applyAlignment="1">
      <alignment horizontal="center"/>
    </xf>
    <xf numFmtId="0" fontId="19" fillId="0" borderId="0" xfId="1" applyFont="1" applyAlignment="1">
      <alignment horizontal="center"/>
    </xf>
    <xf numFmtId="0" fontId="33" fillId="0" borderId="46" xfId="1" applyFont="1" applyBorder="1" applyAlignment="1">
      <alignment horizontal="left"/>
    </xf>
    <xf numFmtId="0" fontId="26" fillId="0" borderId="0" xfId="1" applyFont="1" applyBorder="1" applyAlignment="1">
      <alignment horizontal="center"/>
    </xf>
    <xf numFmtId="0" fontId="26" fillId="0" borderId="39" xfId="1" applyFont="1" applyBorder="1" applyAlignment="1">
      <alignment horizontal="center"/>
    </xf>
    <xf numFmtId="0" fontId="26" fillId="0" borderId="32" xfId="1" applyFont="1" applyBorder="1" applyAlignment="1">
      <alignment horizontal="right" vertical="center"/>
    </xf>
    <xf numFmtId="0" fontId="26" fillId="0" borderId="33" xfId="1" applyFont="1" applyBorder="1" applyAlignment="1">
      <alignment horizontal="right" vertical="center"/>
    </xf>
    <xf numFmtId="0" fontId="23" fillId="0" borderId="33" xfId="1" applyFont="1" applyBorder="1" applyAlignment="1">
      <alignment horizontal="left"/>
    </xf>
    <xf numFmtId="0" fontId="23" fillId="0" borderId="34" xfId="1" applyFont="1" applyBorder="1" applyAlignment="1">
      <alignment horizontal="left"/>
    </xf>
    <xf numFmtId="0" fontId="19" fillId="0" borderId="32" xfId="1" applyFont="1" applyBorder="1" applyAlignment="1">
      <alignment horizontal="center" vertical="center"/>
    </xf>
    <xf numFmtId="0" fontId="19" fillId="0" borderId="41" xfId="1" applyFont="1" applyBorder="1" applyAlignment="1">
      <alignment horizontal="center" vertical="center"/>
    </xf>
    <xf numFmtId="0" fontId="19" fillId="0" borderId="33" xfId="1" applyFont="1" applyBorder="1" applyAlignment="1">
      <alignment horizontal="center"/>
    </xf>
    <xf numFmtId="0" fontId="27" fillId="0" borderId="0" xfId="1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26" fillId="0" borderId="38" xfId="1" applyFont="1" applyBorder="1" applyAlignment="1">
      <alignment horizontal="left"/>
    </xf>
    <xf numFmtId="0" fontId="19" fillId="0" borderId="0" xfId="1" applyFont="1" applyBorder="1" applyAlignment="1">
      <alignment horizontal="left"/>
    </xf>
    <xf numFmtId="0" fontId="19" fillId="0" borderId="39" xfId="1" applyFont="1" applyBorder="1" applyAlignment="1">
      <alignment horizontal="left"/>
    </xf>
    <xf numFmtId="0" fontId="103" fillId="0" borderId="0" xfId="1" applyFont="1" applyBorder="1" applyAlignment="1">
      <alignment horizontal="left"/>
    </xf>
    <xf numFmtId="0" fontId="32" fillId="0" borderId="0" xfId="1" applyFont="1" applyBorder="1" applyAlignment="1">
      <alignment horizontal="center"/>
    </xf>
    <xf numFmtId="0" fontId="24" fillId="0" borderId="0" xfId="1" applyFont="1" applyAlignment="1">
      <alignment horizontal="center"/>
    </xf>
    <xf numFmtId="0" fontId="20" fillId="0" borderId="0" xfId="1" applyFont="1" applyAlignment="1">
      <alignment horizontal="right"/>
    </xf>
    <xf numFmtId="0" fontId="19" fillId="0" borderId="38" xfId="1" applyFont="1" applyBorder="1" applyAlignment="1">
      <alignment horizontal="left"/>
    </xf>
    <xf numFmtId="0" fontId="27" fillId="0" borderId="0" xfId="1" applyFont="1" applyAlignment="1">
      <alignment horizontal="center" vertical="center"/>
    </xf>
    <xf numFmtId="0" fontId="19" fillId="0" borderId="35" xfId="1" applyFont="1" applyBorder="1" applyAlignment="1">
      <alignment horizontal="center"/>
    </xf>
    <xf numFmtId="0" fontId="19" fillId="0" borderId="36" xfId="1" applyFont="1" applyBorder="1" applyAlignment="1">
      <alignment horizontal="center"/>
    </xf>
    <xf numFmtId="0" fontId="19" fillId="0" borderId="37" xfId="1" applyFont="1" applyBorder="1" applyAlignment="1">
      <alignment horizontal="center"/>
    </xf>
    <xf numFmtId="0" fontId="103" fillId="0" borderId="33" xfId="1" applyFont="1" applyBorder="1" applyAlignment="1">
      <alignment horizontal="left"/>
    </xf>
    <xf numFmtId="0" fontId="104" fillId="0" borderId="33" xfId="1" applyFont="1" applyBorder="1" applyAlignment="1">
      <alignment horizontal="left"/>
    </xf>
    <xf numFmtId="0" fontId="32" fillId="0" borderId="33" xfId="1" applyFont="1" applyBorder="1" applyAlignment="1">
      <alignment horizontal="center"/>
    </xf>
    <xf numFmtId="0" fontId="26" fillId="0" borderId="33" xfId="1" applyFont="1" applyBorder="1" applyAlignment="1">
      <alignment horizontal="center"/>
    </xf>
    <xf numFmtId="0" fontId="26" fillId="0" borderId="34" xfId="1" applyFont="1" applyBorder="1" applyAlignment="1">
      <alignment horizontal="center"/>
    </xf>
    <xf numFmtId="0" fontId="26" fillId="0" borderId="30" xfId="1" applyFont="1" applyBorder="1" applyAlignment="1">
      <alignment horizontal="center"/>
    </xf>
    <xf numFmtId="0" fontId="26" fillId="0" borderId="28" xfId="1" applyFont="1" applyBorder="1" applyAlignment="1">
      <alignment horizontal="center"/>
    </xf>
    <xf numFmtId="0" fontId="26" fillId="0" borderId="38" xfId="1" applyFont="1" applyBorder="1" applyAlignment="1">
      <alignment horizontal="right" wrapText="1"/>
    </xf>
    <xf numFmtId="0" fontId="26" fillId="0" borderId="0" xfId="1" applyFont="1" applyBorder="1" applyAlignment="1">
      <alignment horizontal="right" wrapText="1"/>
    </xf>
    <xf numFmtId="0" fontId="26" fillId="0" borderId="39" xfId="1" applyFont="1" applyBorder="1" applyAlignment="1">
      <alignment horizontal="right" wrapText="1"/>
    </xf>
    <xf numFmtId="0" fontId="20" fillId="0" borderId="0" xfId="1" applyFont="1" applyBorder="1" applyAlignment="1">
      <alignment horizontal="center" vertical="top"/>
    </xf>
    <xf numFmtId="0" fontId="20" fillId="0" borderId="0" xfId="1" applyFont="1" applyAlignment="1">
      <alignment horizontal="center"/>
    </xf>
    <xf numFmtId="166" fontId="29" fillId="0" borderId="0" xfId="1" applyNumberFormat="1" applyFont="1" applyBorder="1" applyAlignment="1">
      <alignment horizontal="center"/>
    </xf>
    <xf numFmtId="166" fontId="29" fillId="0" borderId="28" xfId="1" applyNumberFormat="1" applyFont="1" applyBorder="1" applyAlignment="1">
      <alignment horizontal="center"/>
    </xf>
    <xf numFmtId="0" fontId="23" fillId="0" borderId="30" xfId="1" applyFont="1" applyBorder="1" applyAlignment="1">
      <alignment horizontal="center"/>
    </xf>
    <xf numFmtId="0" fontId="23" fillId="0" borderId="0" xfId="1" applyFont="1" applyBorder="1" applyAlignment="1">
      <alignment horizontal="center"/>
    </xf>
    <xf numFmtId="0" fontId="23" fillId="0" borderId="28" xfId="1" applyFont="1" applyBorder="1" applyAlignment="1">
      <alignment horizontal="center"/>
    </xf>
    <xf numFmtId="0" fontId="26" fillId="0" borderId="32" xfId="1" applyFont="1" applyBorder="1" applyAlignment="1">
      <alignment horizontal="center" wrapText="1"/>
    </xf>
    <xf numFmtId="0" fontId="26" fillId="0" borderId="33" xfId="1" applyFont="1" applyBorder="1" applyAlignment="1">
      <alignment horizontal="center" wrapText="1"/>
    </xf>
    <xf numFmtId="0" fontId="26" fillId="0" borderId="34" xfId="1" applyFont="1" applyBorder="1" applyAlignment="1">
      <alignment horizontal="center" wrapText="1"/>
    </xf>
    <xf numFmtId="0" fontId="27" fillId="0" borderId="0" xfId="1" applyFont="1" applyAlignment="1">
      <alignment horizontal="center" vertical="top"/>
    </xf>
    <xf numFmtId="0" fontId="28" fillId="0" borderId="37" xfId="1" applyFont="1" applyBorder="1" applyAlignment="1">
      <alignment horizontal="center"/>
    </xf>
    <xf numFmtId="0" fontId="26" fillId="0" borderId="38" xfId="1" applyFont="1" applyBorder="1" applyAlignment="1">
      <alignment horizontal="center" wrapText="1"/>
    </xf>
    <xf numFmtId="0" fontId="26" fillId="0" borderId="0" xfId="1" applyFont="1" applyBorder="1" applyAlignment="1">
      <alignment horizontal="center" wrapText="1"/>
    </xf>
    <xf numFmtId="0" fontId="26" fillId="0" borderId="39" xfId="1" applyFont="1" applyBorder="1" applyAlignment="1">
      <alignment horizontal="center" wrapText="1"/>
    </xf>
    <xf numFmtId="0" fontId="20" fillId="0" borderId="0" xfId="1" applyFont="1" applyAlignment="1">
      <alignment horizontal="left"/>
    </xf>
    <xf numFmtId="166" fontId="21" fillId="0" borderId="27" xfId="1" applyNumberFormat="1" applyFont="1" applyBorder="1" applyAlignment="1">
      <alignment horizontal="center"/>
    </xf>
    <xf numFmtId="0" fontId="22" fillId="0" borderId="25" xfId="1" applyFont="1" applyBorder="1" applyAlignment="1">
      <alignment horizontal="center"/>
    </xf>
    <xf numFmtId="0" fontId="22" fillId="0" borderId="26" xfId="1" applyFont="1" applyBorder="1" applyAlignment="1">
      <alignment horizontal="center"/>
    </xf>
    <xf numFmtId="0" fontId="22" fillId="0" borderId="29" xfId="1" applyFont="1" applyBorder="1" applyAlignment="1">
      <alignment horizontal="center"/>
    </xf>
    <xf numFmtId="0" fontId="24" fillId="0" borderId="0" xfId="1" applyFont="1" applyAlignment="1">
      <alignment horizontal="left" vertical="center"/>
    </xf>
    <xf numFmtId="0" fontId="19" fillId="0" borderId="31" xfId="1" applyFont="1" applyBorder="1" applyAlignment="1">
      <alignment horizontal="center"/>
    </xf>
    <xf numFmtId="0" fontId="20" fillId="0" borderId="28" xfId="1" applyFont="1" applyBorder="1" applyAlignment="1">
      <alignment horizontal="center"/>
    </xf>
    <xf numFmtId="41" fontId="43" fillId="0" borderId="35" xfId="2" applyNumberFormat="1" applyFont="1" applyBorder="1" applyAlignment="1">
      <alignment horizontal="right"/>
    </xf>
    <xf numFmtId="41" fontId="43" fillId="0" borderId="36" xfId="2" applyNumberFormat="1" applyFont="1" applyBorder="1" applyAlignment="1">
      <alignment horizontal="right"/>
    </xf>
    <xf numFmtId="41" fontId="43" fillId="0" borderId="37" xfId="2" applyNumberFormat="1" applyFont="1" applyBorder="1" applyAlignment="1">
      <alignment horizontal="right"/>
    </xf>
    <xf numFmtId="0" fontId="41" fillId="0" borderId="35" xfId="1" applyFont="1" applyBorder="1" applyAlignment="1">
      <alignment horizontal="center"/>
    </xf>
    <xf numFmtId="0" fontId="41" fillId="0" borderId="36" xfId="1" applyFont="1" applyBorder="1" applyAlignment="1">
      <alignment horizontal="center"/>
    </xf>
    <xf numFmtId="0" fontId="41" fillId="0" borderId="37" xfId="1" applyFont="1" applyBorder="1" applyAlignment="1">
      <alignment horizontal="center"/>
    </xf>
    <xf numFmtId="169" fontId="43" fillId="0" borderId="30" xfId="2" applyNumberFormat="1" applyFont="1" applyBorder="1" applyAlignment="1">
      <alignment horizontal="right"/>
    </xf>
    <xf numFmtId="169" fontId="43" fillId="0" borderId="0" xfId="2" applyNumberFormat="1" applyFont="1" applyBorder="1" applyAlignment="1">
      <alignment horizontal="right"/>
    </xf>
    <xf numFmtId="169" fontId="43" fillId="0" borderId="28" xfId="2" applyNumberFormat="1" applyFont="1" applyBorder="1" applyAlignment="1">
      <alignment horizontal="right"/>
    </xf>
    <xf numFmtId="0" fontId="50" fillId="0" borderId="0" xfId="1" applyFont="1" applyBorder="1" applyAlignment="1">
      <alignment horizontal="center"/>
    </xf>
    <xf numFmtId="0" fontId="41" fillId="0" borderId="85" xfId="1" applyFont="1" applyBorder="1" applyAlignment="1">
      <alignment horizontal="center"/>
    </xf>
    <xf numFmtId="0" fontId="41" fillId="0" borderId="57" xfId="1" applyFont="1" applyBorder="1" applyAlignment="1">
      <alignment horizontal="center"/>
    </xf>
    <xf numFmtId="0" fontId="41" fillId="0" borderId="86" xfId="1" applyFont="1" applyBorder="1" applyAlignment="1">
      <alignment horizontal="center"/>
    </xf>
    <xf numFmtId="169" fontId="43" fillId="0" borderId="35" xfId="2" applyNumberFormat="1" applyFont="1" applyBorder="1" applyAlignment="1">
      <alignment horizontal="right"/>
    </xf>
    <xf numFmtId="169" fontId="43" fillId="0" borderId="36" xfId="2" applyNumberFormat="1" applyFont="1" applyBorder="1" applyAlignment="1">
      <alignment horizontal="right"/>
    </xf>
    <xf numFmtId="169" fontId="43" fillId="0" borderId="37" xfId="2" applyNumberFormat="1" applyFont="1" applyBorder="1" applyAlignment="1">
      <alignment horizontal="right"/>
    </xf>
    <xf numFmtId="167" fontId="43" fillId="0" borderId="76" xfId="2" applyNumberFormat="1" applyFont="1" applyBorder="1" applyAlignment="1">
      <alignment horizontal="right"/>
    </xf>
    <xf numFmtId="167" fontId="43" fillId="0" borderId="77" xfId="2" applyNumberFormat="1" applyFont="1" applyBorder="1" applyAlignment="1">
      <alignment horizontal="right"/>
    </xf>
    <xf numFmtId="167" fontId="43" fillId="0" borderId="78" xfId="2" applyNumberFormat="1" applyFont="1" applyBorder="1" applyAlignment="1">
      <alignment horizontal="right"/>
    </xf>
    <xf numFmtId="169" fontId="43" fillId="0" borderId="88" xfId="2" applyNumberFormat="1" applyFont="1" applyBorder="1" applyAlignment="1">
      <alignment horizontal="right"/>
    </xf>
    <xf numFmtId="169" fontId="43" fillId="0" borderId="31" xfId="2" applyNumberFormat="1" applyFont="1" applyBorder="1" applyAlignment="1">
      <alignment horizontal="right"/>
    </xf>
    <xf numFmtId="169" fontId="43" fillId="0" borderId="87" xfId="2" applyNumberFormat="1" applyFont="1" applyBorder="1" applyAlignment="1">
      <alignment horizontal="right"/>
    </xf>
    <xf numFmtId="0" fontId="18" fillId="0" borderId="30" xfId="1" applyFont="1" applyBorder="1" applyAlignment="1">
      <alignment horizontal="center"/>
    </xf>
    <xf numFmtId="0" fontId="18" fillId="0" borderId="0" xfId="1" applyFont="1" applyBorder="1" applyAlignment="1">
      <alignment horizontal="center"/>
    </xf>
    <xf numFmtId="0" fontId="18" fillId="0" borderId="28" xfId="1" applyFont="1" applyBorder="1" applyAlignment="1">
      <alignment horizontal="center"/>
    </xf>
    <xf numFmtId="0" fontId="18" fillId="0" borderId="30" xfId="1" applyBorder="1" applyAlignment="1">
      <alignment horizontal="center"/>
    </xf>
    <xf numFmtId="0" fontId="18" fillId="0" borderId="0" xfId="1" applyBorder="1" applyAlignment="1">
      <alignment horizontal="center"/>
    </xf>
    <xf numFmtId="0" fontId="18" fillId="0" borderId="28" xfId="1" applyBorder="1" applyAlignment="1">
      <alignment horizontal="center"/>
    </xf>
    <xf numFmtId="0" fontId="36" fillId="0" borderId="57" xfId="1" applyFont="1" applyBorder="1" applyAlignment="1">
      <alignment horizontal="center" vertical="center"/>
    </xf>
    <xf numFmtId="0" fontId="36" fillId="0" borderId="86" xfId="1" applyFont="1" applyBorder="1" applyAlignment="1">
      <alignment horizontal="center" vertical="center"/>
    </xf>
    <xf numFmtId="0" fontId="47" fillId="0" borderId="0" xfId="1" applyFont="1" applyBorder="1" applyAlignment="1">
      <alignment horizontal="center"/>
    </xf>
    <xf numFmtId="14" fontId="47" fillId="0" borderId="0" xfId="1" applyNumberFormat="1" applyFont="1" applyBorder="1" applyAlignment="1">
      <alignment horizontal="center"/>
    </xf>
    <xf numFmtId="0" fontId="47" fillId="0" borderId="28" xfId="1" applyFont="1" applyBorder="1" applyAlignment="1">
      <alignment horizontal="center"/>
    </xf>
    <xf numFmtId="0" fontId="24" fillId="0" borderId="30" xfId="1" applyFont="1" applyBorder="1" applyAlignment="1">
      <alignment horizontal="left" vertical="center"/>
    </xf>
    <xf numFmtId="0" fontId="36" fillId="0" borderId="0" xfId="1" applyFont="1" applyBorder="1" applyAlignment="1">
      <alignment horizontal="left" vertical="center"/>
    </xf>
    <xf numFmtId="0" fontId="36" fillId="0" borderId="28" xfId="1" applyFont="1" applyBorder="1" applyAlignment="1">
      <alignment horizontal="left" vertical="center"/>
    </xf>
    <xf numFmtId="0" fontId="36" fillId="0" borderId="30" xfId="1" applyFont="1" applyBorder="1" applyAlignment="1">
      <alignment horizontal="left" vertical="center"/>
    </xf>
    <xf numFmtId="169" fontId="43" fillId="0" borderId="88" xfId="4" applyNumberFormat="1" applyFont="1" applyBorder="1" applyAlignment="1">
      <alignment horizontal="right"/>
    </xf>
    <xf numFmtId="169" fontId="43" fillId="0" borderId="31" xfId="4" applyNumberFormat="1" applyFont="1" applyBorder="1" applyAlignment="1">
      <alignment horizontal="right"/>
    </xf>
    <xf numFmtId="169" fontId="43" fillId="0" borderId="87" xfId="4" applyNumberFormat="1" applyFont="1" applyBorder="1" applyAlignment="1">
      <alignment horizontal="right"/>
    </xf>
    <xf numFmtId="169" fontId="43" fillId="0" borderId="88" xfId="1" applyNumberFormat="1" applyFont="1" applyBorder="1" applyAlignment="1">
      <alignment horizontal="right"/>
    </xf>
    <xf numFmtId="169" fontId="43" fillId="0" borderId="31" xfId="1" applyNumberFormat="1" applyFont="1" applyBorder="1" applyAlignment="1">
      <alignment horizontal="right"/>
    </xf>
    <xf numFmtId="169" fontId="43" fillId="0" borderId="87" xfId="1" applyNumberFormat="1" applyFont="1" applyBorder="1" applyAlignment="1">
      <alignment horizontal="right"/>
    </xf>
    <xf numFmtId="0" fontId="36" fillId="0" borderId="30" xfId="1" applyFont="1" applyBorder="1" applyAlignment="1">
      <alignment horizontal="center" vertical="center"/>
    </xf>
    <xf numFmtId="0" fontId="36" fillId="0" borderId="0" xfId="1" applyFont="1" applyBorder="1" applyAlignment="1">
      <alignment horizontal="center" vertical="center"/>
    </xf>
    <xf numFmtId="0" fontId="36" fillId="0" borderId="28" xfId="1" applyFont="1" applyBorder="1" applyAlignment="1">
      <alignment horizontal="center" vertical="center"/>
    </xf>
    <xf numFmtId="41" fontId="43" fillId="0" borderId="30" xfId="4" applyNumberFormat="1" applyFont="1" applyBorder="1" applyAlignment="1">
      <alignment horizontal="right"/>
    </xf>
    <xf numFmtId="41" fontId="43" fillId="0" borderId="0" xfId="4" applyNumberFormat="1" applyFont="1" applyBorder="1" applyAlignment="1">
      <alignment horizontal="right"/>
    </xf>
    <xf numFmtId="41" fontId="43" fillId="0" borderId="28" xfId="4" applyNumberFormat="1" applyFont="1" applyBorder="1" applyAlignment="1">
      <alignment horizontal="right"/>
    </xf>
    <xf numFmtId="0" fontId="41" fillId="0" borderId="83" xfId="1" applyFont="1" applyBorder="1" applyAlignment="1">
      <alignment horizontal="center"/>
    </xf>
    <xf numFmtId="0" fontId="41" fillId="0" borderId="60" xfId="1" applyFont="1" applyBorder="1" applyAlignment="1">
      <alignment horizontal="center"/>
    </xf>
    <xf numFmtId="0" fontId="41" fillId="0" borderId="84" xfId="1" applyFont="1" applyBorder="1" applyAlignment="1">
      <alignment horizontal="center"/>
    </xf>
    <xf numFmtId="0" fontId="24" fillId="0" borderId="81" xfId="1" applyFont="1" applyBorder="1" applyAlignment="1">
      <alignment horizontal="center" vertical="center"/>
    </xf>
    <xf numFmtId="0" fontId="24" fillId="0" borderId="74" xfId="1" applyFont="1" applyBorder="1" applyAlignment="1">
      <alignment horizontal="center" vertical="center"/>
    </xf>
    <xf numFmtId="0" fontId="24" fillId="0" borderId="82" xfId="1" applyFont="1" applyBorder="1" applyAlignment="1">
      <alignment horizontal="center" vertical="center"/>
    </xf>
    <xf numFmtId="0" fontId="18" fillId="0" borderId="25" xfId="1" applyBorder="1" applyAlignment="1">
      <alignment horizontal="center"/>
    </xf>
    <xf numFmtId="0" fontId="18" fillId="0" borderId="26" xfId="1" applyBorder="1" applyAlignment="1">
      <alignment horizontal="center"/>
    </xf>
    <xf numFmtId="0" fontId="18" fillId="0" borderId="29" xfId="1" applyBorder="1" applyAlignment="1">
      <alignment horizontal="center"/>
    </xf>
    <xf numFmtId="0" fontId="41" fillId="0" borderId="25" xfId="1" applyFont="1" applyBorder="1" applyAlignment="1">
      <alignment horizontal="center"/>
    </xf>
    <xf numFmtId="0" fontId="41" fillId="0" borderId="26" xfId="1" applyFont="1" applyBorder="1" applyAlignment="1">
      <alignment horizontal="center"/>
    </xf>
    <xf numFmtId="0" fontId="41" fillId="0" borderId="29" xfId="1" applyFont="1" applyBorder="1" applyAlignment="1">
      <alignment horizontal="center"/>
    </xf>
    <xf numFmtId="0" fontId="19" fillId="0" borderId="35" xfId="1" applyFont="1" applyBorder="1" applyAlignment="1">
      <alignment horizontal="center" vertical="center"/>
    </xf>
    <xf numFmtId="0" fontId="19" fillId="0" borderId="36" xfId="1" applyFont="1" applyBorder="1" applyAlignment="1">
      <alignment horizontal="center" vertical="center"/>
    </xf>
    <xf numFmtId="0" fontId="26" fillId="0" borderId="25" xfId="1" applyFont="1" applyBorder="1" applyAlignment="1">
      <alignment horizontal="center" vertical="center"/>
    </xf>
    <xf numFmtId="0" fontId="26" fillId="0" borderId="26" xfId="1" applyFont="1" applyBorder="1" applyAlignment="1">
      <alignment horizontal="center" vertical="center"/>
    </xf>
    <xf numFmtId="0" fontId="26" fillId="0" borderId="29" xfId="1" applyFont="1" applyBorder="1" applyAlignment="1">
      <alignment horizontal="center" vertical="center"/>
    </xf>
    <xf numFmtId="0" fontId="26" fillId="0" borderId="35" xfId="1" applyFont="1" applyBorder="1" applyAlignment="1">
      <alignment horizontal="center" vertical="center"/>
    </xf>
    <xf numFmtId="0" fontId="26" fillId="0" borderId="36" xfId="1" applyFont="1" applyBorder="1" applyAlignment="1">
      <alignment horizontal="center" vertical="center"/>
    </xf>
    <xf numFmtId="0" fontId="26" fillId="0" borderId="37" xfId="1" applyFont="1" applyBorder="1" applyAlignment="1">
      <alignment horizontal="center" vertical="center"/>
    </xf>
    <xf numFmtId="0" fontId="26" fillId="0" borderId="81" xfId="1" applyFont="1" applyBorder="1" applyAlignment="1">
      <alignment horizontal="center" vertical="center"/>
    </xf>
    <xf numFmtId="0" fontId="26" fillId="0" borderId="74" xfId="1" applyFont="1" applyBorder="1" applyAlignment="1">
      <alignment horizontal="center" vertical="center"/>
    </xf>
    <xf numFmtId="0" fontId="26" fillId="0" borderId="82" xfId="1" applyFont="1" applyBorder="1" applyAlignment="1">
      <alignment horizontal="center" vertical="center"/>
    </xf>
    <xf numFmtId="0" fontId="38" fillId="0" borderId="81" xfId="1" applyFont="1" applyBorder="1" applyAlignment="1">
      <alignment horizontal="center" vertical="center"/>
    </xf>
    <xf numFmtId="0" fontId="38" fillId="0" borderId="82" xfId="1" applyFont="1" applyBorder="1" applyAlignment="1">
      <alignment horizontal="center" vertical="center"/>
    </xf>
    <xf numFmtId="167" fontId="25" fillId="0" borderId="81" xfId="2" applyNumberFormat="1" applyFont="1" applyBorder="1" applyAlignment="1">
      <alignment horizontal="center" vertical="center"/>
    </xf>
    <xf numFmtId="167" fontId="25" fillId="0" borderId="74" xfId="2" applyNumberFormat="1" applyFont="1" applyBorder="1" applyAlignment="1">
      <alignment horizontal="center" vertical="center"/>
    </xf>
    <xf numFmtId="43" fontId="25" fillId="0" borderId="82" xfId="2" applyNumberFormat="1" applyFont="1" applyBorder="1" applyAlignment="1">
      <alignment horizontal="center" vertical="center"/>
    </xf>
    <xf numFmtId="0" fontId="30" fillId="0" borderId="84" xfId="1" applyFont="1" applyBorder="1" applyAlignment="1">
      <alignment horizontal="center"/>
    </xf>
    <xf numFmtId="0" fontId="30" fillId="0" borderId="85" xfId="1" applyFont="1" applyBorder="1" applyAlignment="1">
      <alignment horizontal="center"/>
    </xf>
    <xf numFmtId="0" fontId="30" fillId="0" borderId="57" xfId="1" applyFont="1" applyBorder="1" applyAlignment="1">
      <alignment horizontal="center"/>
    </xf>
    <xf numFmtId="0" fontId="30" fillId="0" borderId="86" xfId="1" applyFont="1" applyBorder="1" applyAlignment="1">
      <alignment horizontal="center"/>
    </xf>
    <xf numFmtId="43" fontId="25" fillId="0" borderId="25" xfId="1" applyNumberFormat="1" applyFont="1" applyBorder="1" applyAlignment="1">
      <alignment horizontal="center"/>
    </xf>
    <xf numFmtId="43" fontId="25" fillId="0" borderId="26" xfId="1" applyNumberFormat="1" applyFont="1" applyBorder="1" applyAlignment="1">
      <alignment horizontal="center"/>
    </xf>
    <xf numFmtId="43" fontId="25" fillId="0" borderId="29" xfId="1" applyNumberFormat="1" applyFont="1" applyBorder="1" applyAlignment="1">
      <alignment horizontal="center"/>
    </xf>
    <xf numFmtId="43" fontId="25" fillId="0" borderId="35" xfId="1" applyNumberFormat="1" applyFont="1" applyBorder="1" applyAlignment="1">
      <alignment horizontal="center"/>
    </xf>
    <xf numFmtId="43" fontId="25" fillId="0" borderId="36" xfId="1" applyNumberFormat="1" applyFont="1" applyBorder="1" applyAlignment="1">
      <alignment horizontal="center"/>
    </xf>
    <xf numFmtId="43" fontId="25" fillId="0" borderId="37" xfId="1" applyNumberFormat="1" applyFont="1" applyBorder="1" applyAlignment="1">
      <alignment horizontal="center"/>
    </xf>
    <xf numFmtId="0" fontId="30" fillId="0" borderId="30" xfId="1" applyFont="1" applyBorder="1" applyAlignment="1">
      <alignment horizontal="center"/>
    </xf>
    <xf numFmtId="0" fontId="30" fillId="0" borderId="0" xfId="1" applyFont="1" applyBorder="1" applyAlignment="1">
      <alignment horizontal="center"/>
    </xf>
    <xf numFmtId="43" fontId="30" fillId="0" borderId="28" xfId="1" applyNumberFormat="1" applyFont="1" applyBorder="1" applyAlignment="1">
      <alignment horizontal="center"/>
    </xf>
    <xf numFmtId="0" fontId="36" fillId="0" borderId="25" xfId="1" applyFont="1" applyBorder="1" applyAlignment="1">
      <alignment horizontal="left"/>
    </xf>
    <xf numFmtId="0" fontId="36" fillId="0" borderId="26" xfId="1" applyFont="1" applyBorder="1" applyAlignment="1">
      <alignment horizontal="left"/>
    </xf>
    <xf numFmtId="0" fontId="36" fillId="0" borderId="29" xfId="1" applyFont="1" applyBorder="1" applyAlignment="1">
      <alignment horizontal="left"/>
    </xf>
    <xf numFmtId="0" fontId="36" fillId="0" borderId="85" xfId="1" applyFont="1" applyBorder="1" applyAlignment="1">
      <alignment horizontal="left"/>
    </xf>
    <xf numFmtId="0" fontId="36" fillId="0" borderId="57" xfId="1" applyFont="1" applyBorder="1" applyAlignment="1">
      <alignment horizontal="left"/>
    </xf>
    <xf numFmtId="0" fontId="36" fillId="0" borderId="86" xfId="1" applyFont="1" applyBorder="1" applyAlignment="1">
      <alignment horizontal="left"/>
    </xf>
    <xf numFmtId="167" fontId="25" fillId="0" borderId="25" xfId="1" applyNumberFormat="1" applyFont="1" applyBorder="1" applyAlignment="1">
      <alignment horizontal="center" vertical="center"/>
    </xf>
    <xf numFmtId="167" fontId="25" fillId="0" borderId="26" xfId="1" applyNumberFormat="1" applyFont="1" applyBorder="1" applyAlignment="1">
      <alignment horizontal="center" vertical="center"/>
    </xf>
    <xf numFmtId="167" fontId="25" fillId="0" borderId="29" xfId="1" applyNumberFormat="1" applyFont="1" applyBorder="1" applyAlignment="1">
      <alignment horizontal="center" vertical="center"/>
    </xf>
    <xf numFmtId="167" fontId="25" fillId="0" borderId="85" xfId="1" applyNumberFormat="1" applyFont="1" applyBorder="1" applyAlignment="1">
      <alignment horizontal="center" vertical="center"/>
    </xf>
    <xf numFmtId="167" fontId="25" fillId="0" borderId="57" xfId="1" applyNumberFormat="1" applyFont="1" applyBorder="1" applyAlignment="1">
      <alignment horizontal="center" vertical="center"/>
    </xf>
    <xf numFmtId="167" fontId="25" fillId="0" borderId="86" xfId="1" applyNumberFormat="1" applyFont="1" applyBorder="1" applyAlignment="1">
      <alignment horizontal="center" vertical="center"/>
    </xf>
    <xf numFmtId="9" fontId="19" fillId="0" borderId="25" xfId="1" applyNumberFormat="1" applyFont="1" applyBorder="1" applyAlignment="1">
      <alignment horizontal="center"/>
    </xf>
    <xf numFmtId="43" fontId="25" fillId="0" borderId="85" xfId="1" applyNumberFormat="1" applyFont="1" applyBorder="1" applyAlignment="1">
      <alignment horizontal="center"/>
    </xf>
    <xf numFmtId="43" fontId="25" fillId="0" borderId="57" xfId="1" applyNumberFormat="1" applyFont="1" applyBorder="1" applyAlignment="1">
      <alignment horizontal="center"/>
    </xf>
    <xf numFmtId="43" fontId="25" fillId="0" borderId="86" xfId="1" applyNumberFormat="1" applyFont="1" applyBorder="1" applyAlignment="1">
      <alignment horizontal="center"/>
    </xf>
    <xf numFmtId="0" fontId="19" fillId="0" borderId="83" xfId="1" applyFont="1" applyBorder="1" applyAlignment="1">
      <alignment horizontal="left"/>
    </xf>
    <xf numFmtId="0" fontId="19" fillId="0" borderId="60" xfId="1" applyFont="1" applyBorder="1" applyAlignment="1">
      <alignment horizontal="left"/>
    </xf>
    <xf numFmtId="0" fontId="19" fillId="0" borderId="84" xfId="1" applyFont="1" applyBorder="1" applyAlignment="1">
      <alignment horizontal="left"/>
    </xf>
    <xf numFmtId="0" fontId="19" fillId="0" borderId="85" xfId="1" applyFont="1" applyBorder="1" applyAlignment="1">
      <alignment horizontal="left"/>
    </xf>
    <xf numFmtId="0" fontId="19" fillId="0" borderId="57" xfId="1" applyFont="1" applyBorder="1" applyAlignment="1">
      <alignment horizontal="left"/>
    </xf>
    <xf numFmtId="0" fontId="19" fillId="0" borderId="86" xfId="1" applyFont="1" applyBorder="1" applyAlignment="1">
      <alignment horizontal="left"/>
    </xf>
    <xf numFmtId="0" fontId="18" fillId="0" borderId="0" xfId="1" applyAlignment="1">
      <alignment horizontal="center"/>
    </xf>
    <xf numFmtId="0" fontId="23" fillId="0" borderId="74" xfId="1" applyFont="1" applyBorder="1" applyAlignment="1">
      <alignment horizontal="center" vertical="center"/>
    </xf>
    <xf numFmtId="0" fontId="23" fillId="0" borderId="82" xfId="1" applyFont="1" applyBorder="1" applyAlignment="1">
      <alignment horizontal="center" vertical="center"/>
    </xf>
    <xf numFmtId="0" fontId="19" fillId="0" borderId="81" xfId="1" applyFont="1" applyBorder="1" applyAlignment="1">
      <alignment horizontal="right" vertical="center"/>
    </xf>
    <xf numFmtId="0" fontId="19" fillId="0" borderId="74" xfId="1" applyFont="1" applyBorder="1" applyAlignment="1">
      <alignment horizontal="right" vertical="center"/>
    </xf>
    <xf numFmtId="0" fontId="38" fillId="0" borderId="74" xfId="1" applyFont="1" applyBorder="1" applyAlignment="1">
      <alignment horizontal="left" vertical="center"/>
    </xf>
    <xf numFmtId="0" fontId="38" fillId="0" borderId="82" xfId="1" applyFont="1" applyBorder="1" applyAlignment="1">
      <alignment horizontal="left" vertical="center"/>
    </xf>
    <xf numFmtId="43" fontId="30" fillId="0" borderId="86" xfId="1" applyNumberFormat="1" applyFont="1" applyBorder="1" applyAlignment="1">
      <alignment horizontal="center"/>
    </xf>
    <xf numFmtId="0" fontId="39" fillId="0" borderId="25" xfId="1" applyFont="1" applyBorder="1" applyAlignment="1">
      <alignment horizontal="center"/>
    </xf>
    <xf numFmtId="0" fontId="39" fillId="0" borderId="26" xfId="1" applyFont="1" applyBorder="1" applyAlignment="1">
      <alignment horizontal="center"/>
    </xf>
    <xf numFmtId="0" fontId="39" fillId="0" borderId="29" xfId="1" applyFont="1" applyBorder="1" applyAlignment="1">
      <alignment horizontal="center"/>
    </xf>
    <xf numFmtId="0" fontId="39" fillId="0" borderId="30" xfId="1" applyFont="1" applyBorder="1" applyAlignment="1">
      <alignment horizontal="center"/>
    </xf>
    <xf numFmtId="0" fontId="39" fillId="0" borderId="0" xfId="1" applyFont="1" applyBorder="1" applyAlignment="1">
      <alignment horizontal="center"/>
    </xf>
    <xf numFmtId="0" fontId="39" fillId="0" borderId="28" xfId="1" applyFont="1" applyBorder="1" applyAlignment="1">
      <alignment horizontal="center"/>
    </xf>
    <xf numFmtId="0" fontId="19" fillId="0" borderId="25" xfId="1" applyFont="1" applyBorder="1" applyAlignment="1">
      <alignment horizontal="left"/>
    </xf>
    <xf numFmtId="0" fontId="19" fillId="0" borderId="26" xfId="1" applyFont="1" applyBorder="1" applyAlignment="1">
      <alignment horizontal="left"/>
    </xf>
    <xf numFmtId="0" fontId="19" fillId="0" borderId="29" xfId="1" applyFont="1" applyBorder="1" applyAlignment="1">
      <alignment horizontal="left"/>
    </xf>
    <xf numFmtId="0" fontId="40" fillId="0" borderId="30" xfId="1" applyFont="1" applyBorder="1" applyAlignment="1">
      <alignment horizontal="center"/>
    </xf>
    <xf numFmtId="0" fontId="40" fillId="0" borderId="0" xfId="1" applyFont="1" applyBorder="1" applyAlignment="1">
      <alignment horizontal="center"/>
    </xf>
    <xf numFmtId="0" fontId="40" fillId="0" borderId="28" xfId="1" applyFont="1" applyBorder="1" applyAlignment="1">
      <alignment horizontal="center"/>
    </xf>
    <xf numFmtId="0" fontId="40" fillId="0" borderId="35" xfId="1" applyFont="1" applyBorder="1" applyAlignment="1">
      <alignment horizontal="center"/>
    </xf>
    <xf numFmtId="0" fontId="40" fillId="0" borderId="36" xfId="1" applyFont="1" applyBorder="1" applyAlignment="1">
      <alignment horizontal="center"/>
    </xf>
    <xf numFmtId="0" fontId="40" fillId="0" borderId="37" xfId="1" applyFont="1" applyBorder="1" applyAlignment="1">
      <alignment horizontal="center"/>
    </xf>
    <xf numFmtId="17" fontId="37" fillId="0" borderId="36" xfId="1" applyNumberFormat="1" applyFont="1" applyBorder="1" applyAlignment="1">
      <alignment horizontal="center"/>
    </xf>
    <xf numFmtId="0" fontId="37" fillId="0" borderId="36" xfId="1" applyFont="1" applyBorder="1" applyAlignment="1">
      <alignment horizontal="center"/>
    </xf>
    <xf numFmtId="0" fontId="54" fillId="0" borderId="131" xfId="5" applyFont="1" applyBorder="1" applyAlignment="1" applyProtection="1">
      <alignment horizontal="center"/>
      <protection locked="0"/>
    </xf>
    <xf numFmtId="0" fontId="54" fillId="0" borderId="132" xfId="5" applyFont="1" applyBorder="1" applyAlignment="1" applyProtection="1">
      <alignment horizontal="center"/>
      <protection locked="0"/>
    </xf>
    <xf numFmtId="0" fontId="54" fillId="0" borderId="133" xfId="5" applyFont="1" applyBorder="1" applyAlignment="1" applyProtection="1">
      <alignment horizontal="center"/>
      <protection locked="0"/>
    </xf>
    <xf numFmtId="0" fontId="82" fillId="0" borderId="94" xfId="5" applyFont="1" applyBorder="1" applyAlignment="1" applyProtection="1">
      <alignment vertical="center"/>
      <protection locked="0"/>
    </xf>
    <xf numFmtId="0" fontId="82" fillId="0" borderId="95" xfId="5" applyFont="1" applyBorder="1" applyAlignment="1" applyProtection="1">
      <alignment vertical="center"/>
      <protection locked="0"/>
    </xf>
    <xf numFmtId="0" fontId="40" fillId="0" borderId="128" xfId="5" applyFont="1" applyBorder="1" applyAlignment="1" applyProtection="1">
      <protection locked="0"/>
    </xf>
    <xf numFmtId="0" fontId="40" fillId="0" borderId="129" xfId="5" applyFont="1" applyBorder="1" applyAlignment="1" applyProtection="1">
      <protection locked="0"/>
    </xf>
    <xf numFmtId="0" fontId="40" fillId="0" borderId="130" xfId="5" applyFont="1" applyBorder="1" applyAlignment="1" applyProtection="1">
      <protection locked="0"/>
    </xf>
    <xf numFmtId="0" fontId="40" fillId="0" borderId="102" xfId="5" applyFont="1" applyBorder="1" applyAlignment="1" applyProtection="1">
      <protection locked="0"/>
    </xf>
    <xf numFmtId="0" fontId="40" fillId="0" borderId="103" xfId="5" applyFont="1" applyBorder="1" applyAlignment="1" applyProtection="1">
      <protection locked="0"/>
    </xf>
    <xf numFmtId="0" fontId="78" fillId="0" borderId="102" xfId="5" applyFont="1" applyBorder="1" applyAlignment="1" applyProtection="1">
      <alignment horizontal="center"/>
      <protection locked="0"/>
    </xf>
    <xf numFmtId="0" fontId="78" fillId="0" borderId="103" xfId="5" applyFont="1" applyBorder="1" applyAlignment="1" applyProtection="1">
      <alignment horizontal="center"/>
      <protection locked="0"/>
    </xf>
    <xf numFmtId="0" fontId="79" fillId="0" borderId="128" xfId="5" applyFont="1" applyBorder="1" applyAlignment="1" applyProtection="1">
      <alignment horizontal="center"/>
      <protection locked="0"/>
    </xf>
    <xf numFmtId="0" fontId="79" fillId="0" borderId="129" xfId="5" applyFont="1" applyBorder="1" applyAlignment="1" applyProtection="1">
      <alignment horizontal="center"/>
      <protection locked="0"/>
    </xf>
    <xf numFmtId="0" fontId="79" fillId="0" borderId="130" xfId="5" applyFont="1" applyBorder="1" applyAlignment="1" applyProtection="1">
      <alignment horizontal="center"/>
      <protection locked="0"/>
    </xf>
    <xf numFmtId="0" fontId="40" fillId="0" borderId="102" xfId="5" applyFont="1" applyBorder="1" applyAlignment="1" applyProtection="1">
      <alignment horizontal="center" vertical="top"/>
      <protection locked="0"/>
    </xf>
    <xf numFmtId="0" fontId="40" fillId="0" borderId="103" xfId="5" applyFont="1" applyBorder="1" applyAlignment="1" applyProtection="1">
      <alignment horizontal="center" vertical="top"/>
      <protection locked="0"/>
    </xf>
    <xf numFmtId="0" fontId="81" fillId="0" borderId="102" xfId="5" applyFont="1" applyBorder="1" applyAlignment="1" applyProtection="1">
      <alignment horizontal="right" vertical="justify"/>
      <protection locked="0"/>
    </xf>
    <xf numFmtId="0" fontId="81" fillId="0" borderId="0" xfId="5" applyFont="1" applyBorder="1" applyAlignment="1" applyProtection="1">
      <alignment horizontal="right" vertical="justify"/>
      <protection locked="0"/>
    </xf>
    <xf numFmtId="0" fontId="40" fillId="0" borderId="102" xfId="5" applyFont="1" applyBorder="1" applyAlignment="1" applyProtection="1">
      <alignment horizontal="center"/>
      <protection locked="0"/>
    </xf>
    <xf numFmtId="0" fontId="40" fillId="0" borderId="103" xfId="5" applyFont="1" applyBorder="1" applyAlignment="1" applyProtection="1">
      <alignment horizontal="center"/>
      <protection locked="0"/>
    </xf>
    <xf numFmtId="0" fontId="67" fillId="0" borderId="102" xfId="5" applyFont="1" applyBorder="1" applyAlignment="1" applyProtection="1">
      <protection locked="0"/>
    </xf>
    <xf numFmtId="0" fontId="67" fillId="0" borderId="103" xfId="5" applyFont="1" applyBorder="1" applyAlignment="1" applyProtection="1">
      <protection locked="0"/>
    </xf>
    <xf numFmtId="0" fontId="67" fillId="0" borderId="128" xfId="5" applyFont="1" applyBorder="1" applyAlignment="1" applyProtection="1">
      <alignment horizontal="center"/>
      <protection locked="0"/>
    </xf>
    <xf numFmtId="0" fontId="67" fillId="0" borderId="129" xfId="5" applyFont="1" applyBorder="1" applyAlignment="1" applyProtection="1">
      <alignment horizontal="center"/>
      <protection locked="0"/>
    </xf>
    <xf numFmtId="0" fontId="67" fillId="0" borderId="130" xfId="5" applyFont="1" applyBorder="1" applyAlignment="1" applyProtection="1">
      <alignment horizontal="center"/>
      <protection locked="0"/>
    </xf>
    <xf numFmtId="0" fontId="52" fillId="0" borderId="91" xfId="5" applyFont="1" applyBorder="1" applyAlignment="1" applyProtection="1">
      <alignment horizontal="center"/>
      <protection locked="0"/>
    </xf>
    <xf numFmtId="0" fontId="52" fillId="0" borderId="96" xfId="5" applyFont="1" applyBorder="1" applyAlignment="1" applyProtection="1">
      <alignment horizontal="center"/>
      <protection locked="0"/>
    </xf>
    <xf numFmtId="170" fontId="66" fillId="0" borderId="0" xfId="6" applyNumberFormat="1" applyFont="1" applyBorder="1" applyAlignment="1" applyProtection="1">
      <alignment horizontal="center" vertical="justify"/>
      <protection locked="0"/>
    </xf>
    <xf numFmtId="0" fontId="67" fillId="0" borderId="94" xfId="5" applyFont="1" applyBorder="1" applyAlignment="1" applyProtection="1">
      <alignment horizontal="center" vertical="center"/>
      <protection locked="0"/>
    </xf>
    <xf numFmtId="0" fontId="67" fillId="0" borderId="89" xfId="5" applyFont="1" applyBorder="1" applyAlignment="1" applyProtection="1">
      <alignment horizontal="center" vertical="center"/>
      <protection locked="0"/>
    </xf>
    <xf numFmtId="170" fontId="68" fillId="0" borderId="89" xfId="6" applyNumberFormat="1" applyFont="1" applyBorder="1" applyAlignment="1" applyProtection="1">
      <alignment horizontal="center" vertical="justify"/>
    </xf>
    <xf numFmtId="0" fontId="53" fillId="0" borderId="0" xfId="5" applyFont="1" applyBorder="1" applyAlignment="1" applyProtection="1">
      <alignment horizontal="center"/>
      <protection locked="0"/>
    </xf>
    <xf numFmtId="0" fontId="71" fillId="0" borderId="123" xfId="5" applyFont="1" applyBorder="1" applyAlignment="1" applyProtection="1">
      <alignment vertical="center"/>
      <protection locked="0"/>
    </xf>
    <xf numFmtId="0" fontId="71" fillId="0" borderId="124" xfId="5" applyFont="1" applyBorder="1" applyAlignment="1" applyProtection="1">
      <alignment vertical="center"/>
      <protection locked="0"/>
    </xf>
    <xf numFmtId="0" fontId="71" fillId="0" borderId="125" xfId="5" applyFont="1" applyBorder="1" applyAlignment="1" applyProtection="1">
      <alignment vertical="center"/>
      <protection locked="0"/>
    </xf>
    <xf numFmtId="0" fontId="67" fillId="0" borderId="91" xfId="5" applyFont="1" applyBorder="1" applyAlignment="1" applyProtection="1">
      <protection locked="0"/>
    </xf>
    <xf numFmtId="0" fontId="67" fillId="0" borderId="92" xfId="5" applyFont="1" applyBorder="1" applyAlignment="1" applyProtection="1">
      <protection locked="0"/>
    </xf>
    <xf numFmtId="0" fontId="40" fillId="0" borderId="0" xfId="5" applyFont="1" applyBorder="1" applyAlignment="1" applyProtection="1">
      <protection locked="0"/>
    </xf>
    <xf numFmtId="170" fontId="66" fillId="0" borderId="116" xfId="6" applyNumberFormat="1" applyFont="1" applyBorder="1" applyAlignment="1" applyProtection="1">
      <alignment horizontal="center"/>
      <protection locked="0"/>
    </xf>
    <xf numFmtId="0" fontId="40" fillId="0" borderId="89" xfId="5" applyFont="1" applyBorder="1" applyAlignment="1" applyProtection="1">
      <protection locked="0"/>
    </xf>
    <xf numFmtId="0" fontId="40" fillId="0" borderId="95" xfId="5" applyFont="1" applyBorder="1" applyAlignment="1" applyProtection="1">
      <protection locked="0"/>
    </xf>
    <xf numFmtId="170" fontId="66" fillId="0" borderId="120" xfId="6" applyNumberFormat="1" applyFont="1" applyBorder="1" applyAlignment="1" applyProtection="1">
      <alignment horizontal="center"/>
      <protection locked="0"/>
    </xf>
    <xf numFmtId="170" fontId="62" fillId="0" borderId="116" xfId="6" applyNumberFormat="1" applyFont="1" applyBorder="1" applyAlignment="1" applyProtection="1">
      <alignment horizontal="center"/>
      <protection locked="0"/>
    </xf>
    <xf numFmtId="170" fontId="62" fillId="0" borderId="109" xfId="6" applyNumberFormat="1" applyFont="1" applyBorder="1" applyAlignment="1" applyProtection="1">
      <alignment horizontal="center"/>
      <protection locked="0"/>
    </xf>
    <xf numFmtId="170" fontId="62" fillId="0" borderId="46" xfId="6" applyNumberFormat="1" applyFont="1" applyBorder="1" applyAlignment="1" applyProtection="1">
      <alignment horizontal="center"/>
      <protection locked="0"/>
    </xf>
    <xf numFmtId="170" fontId="62" fillId="0" borderId="105" xfId="6" applyNumberFormat="1" applyFont="1" applyBorder="1" applyAlignment="1" applyProtection="1">
      <alignment horizontal="center"/>
      <protection locked="0"/>
    </xf>
    <xf numFmtId="0" fontId="35" fillId="0" borderId="98" xfId="5" applyBorder="1" applyAlignment="1" applyProtection="1">
      <alignment horizontal="center"/>
      <protection locked="0"/>
    </xf>
    <xf numFmtId="0" fontId="54" fillId="0" borderId="0" xfId="5" applyFont="1" applyAlignment="1" applyProtection="1">
      <alignment horizontal="center"/>
      <protection locked="0"/>
    </xf>
    <xf numFmtId="0" fontId="105" fillId="0" borderId="89" xfId="5" applyFont="1" applyBorder="1" applyAlignment="1" applyProtection="1">
      <alignment horizontal="center"/>
    </xf>
    <xf numFmtId="0" fontId="54" fillId="0" borderId="0" xfId="5" applyFont="1" applyBorder="1" applyAlignment="1" applyProtection="1">
      <alignment horizontal="center"/>
      <protection locked="0"/>
    </xf>
    <xf numFmtId="0" fontId="59" fillId="0" borderId="90" xfId="5" applyFont="1" applyBorder="1" applyAlignment="1" applyProtection="1">
      <alignment horizontal="center"/>
      <protection locked="0"/>
    </xf>
    <xf numFmtId="0" fontId="59" fillId="0" borderId="91" xfId="5" applyFont="1" applyBorder="1" applyAlignment="1" applyProtection="1">
      <alignment horizontal="center"/>
      <protection locked="0"/>
    </xf>
    <xf numFmtId="0" fontId="60" fillId="0" borderId="90" xfId="5" applyFont="1" applyBorder="1" applyAlignment="1" applyProtection="1">
      <alignment horizontal="center" vertical="center"/>
      <protection locked="0"/>
    </xf>
    <xf numFmtId="0" fontId="60" fillId="0" borderId="93" xfId="5" applyFont="1" applyBorder="1" applyAlignment="1" applyProtection="1">
      <alignment horizontal="center" vertical="center"/>
      <protection locked="0"/>
    </xf>
    <xf numFmtId="0" fontId="60" fillId="0" borderId="93" xfId="5" applyFont="1" applyBorder="1" applyAlignment="1" applyProtection="1">
      <alignment horizontal="center"/>
      <protection locked="0"/>
    </xf>
    <xf numFmtId="0" fontId="60" fillId="0" borderId="94" xfId="5" applyFont="1" applyBorder="1" applyAlignment="1" applyProtection="1">
      <alignment horizontal="center"/>
      <protection locked="0"/>
    </xf>
    <xf numFmtId="0" fontId="51" fillId="0" borderId="0" xfId="5" applyFont="1" applyBorder="1" applyAlignment="1" applyProtection="1">
      <alignment horizontal="center"/>
      <protection locked="0"/>
    </xf>
    <xf numFmtId="0" fontId="22" fillId="0" borderId="0" xfId="5" applyFont="1" applyAlignment="1" applyProtection="1">
      <protection locked="0"/>
    </xf>
    <xf numFmtId="0" fontId="53" fillId="0" borderId="0" xfId="5" applyFont="1" applyAlignment="1" applyProtection="1">
      <protection locked="0"/>
    </xf>
  </cellXfs>
  <cellStyles count="524">
    <cellStyle name="20 % - Accent1 2" xfId="8"/>
    <cellStyle name="20 % - Accent1 3" xfId="9"/>
    <cellStyle name="20 % - Accent1 4" xfId="10"/>
    <cellStyle name="20 % - Accent1 5" xfId="11"/>
    <cellStyle name="20 % - Accent1 6" xfId="12"/>
    <cellStyle name="20 % - Accent2 2" xfId="13"/>
    <cellStyle name="20 % - Accent2 3" xfId="14"/>
    <cellStyle name="20 % - Accent2 4" xfId="15"/>
    <cellStyle name="20 % - Accent2 5" xfId="16"/>
    <cellStyle name="20 % - Accent2 6" xfId="17"/>
    <cellStyle name="20 % - Accent3 2" xfId="18"/>
    <cellStyle name="20 % - Accent3 3" xfId="19"/>
    <cellStyle name="20 % - Accent3 4" xfId="20"/>
    <cellStyle name="20 % - Accent3 5" xfId="21"/>
    <cellStyle name="20 % - Accent3 6" xfId="22"/>
    <cellStyle name="20 % - Accent4 2" xfId="23"/>
    <cellStyle name="20 % - Accent4 3" xfId="24"/>
    <cellStyle name="20 % - Accent4 4" xfId="25"/>
    <cellStyle name="20 % - Accent4 5" xfId="26"/>
    <cellStyle name="20 % - Accent4 6" xfId="27"/>
    <cellStyle name="20 % - Accent5 2" xfId="28"/>
    <cellStyle name="20 % - Accent5 3" xfId="29"/>
    <cellStyle name="20 % - Accent5 4" xfId="30"/>
    <cellStyle name="20 % - Accent5 5" xfId="31"/>
    <cellStyle name="20 % - Accent5 6" xfId="32"/>
    <cellStyle name="20 % - Accent6 2" xfId="33"/>
    <cellStyle name="20 % - Accent6 3" xfId="34"/>
    <cellStyle name="20 % - Accent6 4" xfId="35"/>
    <cellStyle name="20 % - Accent6 5" xfId="36"/>
    <cellStyle name="20 % - Accent6 6" xfId="37"/>
    <cellStyle name="40 % - Accent1 2" xfId="38"/>
    <cellStyle name="40 % - Accent1 3" xfId="39"/>
    <cellStyle name="40 % - Accent1 4" xfId="40"/>
    <cellStyle name="40 % - Accent1 5" xfId="41"/>
    <cellStyle name="40 % - Accent1 6" xfId="42"/>
    <cellStyle name="40 % - Accent2 2" xfId="43"/>
    <cellStyle name="40 % - Accent2 3" xfId="44"/>
    <cellStyle name="40 % - Accent2 4" xfId="45"/>
    <cellStyle name="40 % - Accent2 5" xfId="46"/>
    <cellStyle name="40 % - Accent2 6" xfId="47"/>
    <cellStyle name="40 % - Accent3 2" xfId="48"/>
    <cellStyle name="40 % - Accent3 3" xfId="49"/>
    <cellStyle name="40 % - Accent3 4" xfId="50"/>
    <cellStyle name="40 % - Accent3 5" xfId="51"/>
    <cellStyle name="40 % - Accent3 6" xfId="52"/>
    <cellStyle name="40 % - Accent4 2" xfId="53"/>
    <cellStyle name="40 % - Accent4 3" xfId="54"/>
    <cellStyle name="40 % - Accent4 4" xfId="55"/>
    <cellStyle name="40 % - Accent4 5" xfId="56"/>
    <cellStyle name="40 % - Accent4 6" xfId="57"/>
    <cellStyle name="40 % - Accent5 2" xfId="58"/>
    <cellStyle name="40 % - Accent5 3" xfId="59"/>
    <cellStyle name="40 % - Accent5 4" xfId="60"/>
    <cellStyle name="40 % - Accent5 5" xfId="61"/>
    <cellStyle name="40 % - Accent5 6" xfId="62"/>
    <cellStyle name="40 % - Accent6 2" xfId="63"/>
    <cellStyle name="40 % - Accent6 3" xfId="64"/>
    <cellStyle name="40 % - Accent6 4" xfId="65"/>
    <cellStyle name="40 % - Accent6 5" xfId="66"/>
    <cellStyle name="40 % - Accent6 6" xfId="67"/>
    <cellStyle name="60 % - Accent1 2" xfId="68"/>
    <cellStyle name="60 % - Accent1 3" xfId="69"/>
    <cellStyle name="60 % - Accent1 4" xfId="70"/>
    <cellStyle name="60 % - Accent1 5" xfId="71"/>
    <cellStyle name="60 % - Accent1 6" xfId="72"/>
    <cellStyle name="60 % - Accent2 2" xfId="73"/>
    <cellStyle name="60 % - Accent2 3" xfId="74"/>
    <cellStyle name="60 % - Accent2 4" xfId="75"/>
    <cellStyle name="60 % - Accent2 5" xfId="76"/>
    <cellStyle name="60 % - Accent2 6" xfId="77"/>
    <cellStyle name="60 % - Accent3 2" xfId="78"/>
    <cellStyle name="60 % - Accent3 3" xfId="79"/>
    <cellStyle name="60 % - Accent3 4" xfId="80"/>
    <cellStyle name="60 % - Accent3 5" xfId="81"/>
    <cellStyle name="60 % - Accent3 6" xfId="82"/>
    <cellStyle name="60 % - Accent4 2" xfId="83"/>
    <cellStyle name="60 % - Accent4 3" xfId="84"/>
    <cellStyle name="60 % - Accent4 4" xfId="85"/>
    <cellStyle name="60 % - Accent4 5" xfId="86"/>
    <cellStyle name="60 % - Accent4 6" xfId="87"/>
    <cellStyle name="60 % - Accent5 2" xfId="88"/>
    <cellStyle name="60 % - Accent5 3" xfId="89"/>
    <cellStyle name="60 % - Accent5 4" xfId="90"/>
    <cellStyle name="60 % - Accent5 5" xfId="91"/>
    <cellStyle name="60 % - Accent5 6" xfId="92"/>
    <cellStyle name="60 % - Accent6 2" xfId="93"/>
    <cellStyle name="60 % - Accent6 3" xfId="94"/>
    <cellStyle name="60 % - Accent6 4" xfId="95"/>
    <cellStyle name="60 % - Accent6 5" xfId="96"/>
    <cellStyle name="60 % - Accent6 6" xfId="97"/>
    <cellStyle name="Accent1 2" xfId="98"/>
    <cellStyle name="Accent1 3" xfId="99"/>
    <cellStyle name="Accent1 4" xfId="100"/>
    <cellStyle name="Accent1 5" xfId="101"/>
    <cellStyle name="Accent1 6" xfId="102"/>
    <cellStyle name="Accent2 2" xfId="103"/>
    <cellStyle name="Accent2 3" xfId="104"/>
    <cellStyle name="Accent2 4" xfId="105"/>
    <cellStyle name="Accent2 5" xfId="106"/>
    <cellStyle name="Accent2 6" xfId="107"/>
    <cellStyle name="Accent3 2" xfId="108"/>
    <cellStyle name="Accent3 3" xfId="109"/>
    <cellStyle name="Accent3 4" xfId="110"/>
    <cellStyle name="Accent3 5" xfId="111"/>
    <cellStyle name="Accent3 6" xfId="112"/>
    <cellStyle name="Accent4 2" xfId="113"/>
    <cellStyle name="Accent4 3" xfId="114"/>
    <cellStyle name="Accent4 4" xfId="115"/>
    <cellStyle name="Accent4 5" xfId="116"/>
    <cellStyle name="Accent4 6" xfId="117"/>
    <cellStyle name="Accent5 2" xfId="118"/>
    <cellStyle name="Accent5 3" xfId="119"/>
    <cellStyle name="Accent5 4" xfId="120"/>
    <cellStyle name="Accent5 5" xfId="121"/>
    <cellStyle name="Accent5 6" xfId="122"/>
    <cellStyle name="Accent6 2" xfId="123"/>
    <cellStyle name="Accent6 3" xfId="124"/>
    <cellStyle name="Accent6 4" xfId="125"/>
    <cellStyle name="Accent6 5" xfId="126"/>
    <cellStyle name="Accent6 6" xfId="127"/>
    <cellStyle name="Avertissement 2" xfId="128"/>
    <cellStyle name="Avertissement 3" xfId="129"/>
    <cellStyle name="Avertissement 4" xfId="130"/>
    <cellStyle name="Avertissement 5" xfId="131"/>
    <cellStyle name="Avertissement 6" xfId="132"/>
    <cellStyle name="Calcul 2" xfId="133"/>
    <cellStyle name="Calcul 3" xfId="134"/>
    <cellStyle name="Calcul 4" xfId="135"/>
    <cellStyle name="Calcul 5" xfId="136"/>
    <cellStyle name="Calcul 6" xfId="137"/>
    <cellStyle name="Cellule liée 2" xfId="138"/>
    <cellStyle name="Cellule liée 3" xfId="139"/>
    <cellStyle name="Cellule liée 4" xfId="140"/>
    <cellStyle name="Cellule liée 5" xfId="141"/>
    <cellStyle name="Cellule liée 6" xfId="142"/>
    <cellStyle name="Commentaire 10" xfId="143"/>
    <cellStyle name="Commentaire 11" xfId="144"/>
    <cellStyle name="Commentaire 12" xfId="145"/>
    <cellStyle name="Commentaire 13" xfId="146"/>
    <cellStyle name="Commentaire 14" xfId="147"/>
    <cellStyle name="Commentaire 15" xfId="148"/>
    <cellStyle name="Commentaire 16" xfId="149"/>
    <cellStyle name="Commentaire 17" xfId="150"/>
    <cellStyle name="Commentaire 18" xfId="151"/>
    <cellStyle name="Commentaire 19" xfId="152"/>
    <cellStyle name="Commentaire 2" xfId="153"/>
    <cellStyle name="Commentaire 2 2" xfId="154"/>
    <cellStyle name="Commentaire 2 3" xfId="155"/>
    <cellStyle name="Commentaire 2 4" xfId="156"/>
    <cellStyle name="Commentaire 20" xfId="157"/>
    <cellStyle name="Commentaire 21" xfId="158"/>
    <cellStyle name="Commentaire 22" xfId="159"/>
    <cellStyle name="Commentaire 23" xfId="160"/>
    <cellStyle name="Commentaire 3" xfId="161"/>
    <cellStyle name="Commentaire 3 2" xfId="162"/>
    <cellStyle name="Commentaire 4" xfId="163"/>
    <cellStyle name="Commentaire 4 2" xfId="164"/>
    <cellStyle name="Commentaire 4 3" xfId="165"/>
    <cellStyle name="Commentaire 4 4" xfId="166"/>
    <cellStyle name="Commentaire 5" xfId="167"/>
    <cellStyle name="Commentaire 6" xfId="168"/>
    <cellStyle name="Commentaire 6 2" xfId="169"/>
    <cellStyle name="Commentaire 6 3" xfId="170"/>
    <cellStyle name="Commentaire 7" xfId="171"/>
    <cellStyle name="Commentaire 8" xfId="172"/>
    <cellStyle name="Commentaire 9" xfId="173"/>
    <cellStyle name="Entrée 2" xfId="174"/>
    <cellStyle name="Entrée 3" xfId="175"/>
    <cellStyle name="Entrée 4" xfId="176"/>
    <cellStyle name="Entrée 5" xfId="177"/>
    <cellStyle name="Entrée 6" xfId="178"/>
    <cellStyle name="Euro" xfId="179"/>
    <cellStyle name="Euro 10" xfId="180"/>
    <cellStyle name="Euro 11" xfId="181"/>
    <cellStyle name="Euro 12" xfId="182"/>
    <cellStyle name="Euro 13" xfId="183"/>
    <cellStyle name="Euro 14" xfId="184"/>
    <cellStyle name="Euro 15" xfId="185"/>
    <cellStyle name="Euro 16" xfId="186"/>
    <cellStyle name="Euro 17" xfId="187"/>
    <cellStyle name="Euro 18" xfId="188"/>
    <cellStyle name="Euro 19" xfId="189"/>
    <cellStyle name="Euro 2" xfId="190"/>
    <cellStyle name="Euro 2 10" xfId="191"/>
    <cellStyle name="Euro 2 11" xfId="192"/>
    <cellStyle name="Euro 2 12" xfId="193"/>
    <cellStyle name="Euro 2 13" xfId="194"/>
    <cellStyle name="Euro 2 14" xfId="195"/>
    <cellStyle name="Euro 2 15" xfId="196"/>
    <cellStyle name="Euro 2 16" xfId="197"/>
    <cellStyle name="Euro 2 17" xfId="198"/>
    <cellStyle name="Euro 2 18" xfId="199"/>
    <cellStyle name="Euro 2 19" xfId="200"/>
    <cellStyle name="Euro 2 2" xfId="201"/>
    <cellStyle name="Euro 2 20" xfId="202"/>
    <cellStyle name="Euro 2 21" xfId="203"/>
    <cellStyle name="Euro 2 22" xfId="204"/>
    <cellStyle name="Euro 2 3" xfId="205"/>
    <cellStyle name="Euro 2 4" xfId="206"/>
    <cellStyle name="Euro 2 5" xfId="207"/>
    <cellStyle name="Euro 2 6" xfId="208"/>
    <cellStyle name="Euro 2 7" xfId="209"/>
    <cellStyle name="Euro 2 8" xfId="210"/>
    <cellStyle name="Euro 2 9" xfId="211"/>
    <cellStyle name="Euro 20" xfId="212"/>
    <cellStyle name="Euro 21" xfId="213"/>
    <cellStyle name="Euro 22" xfId="214"/>
    <cellStyle name="Euro 23" xfId="215"/>
    <cellStyle name="Euro 3" xfId="216"/>
    <cellStyle name="Euro 4" xfId="217"/>
    <cellStyle name="Euro 5" xfId="218"/>
    <cellStyle name="Euro 6" xfId="219"/>
    <cellStyle name="Euro 7" xfId="220"/>
    <cellStyle name="Euro 8" xfId="221"/>
    <cellStyle name="Euro 9" xfId="222"/>
    <cellStyle name="Euro_09.09" xfId="223"/>
    <cellStyle name="Insatisfaisant 2" xfId="224"/>
    <cellStyle name="Insatisfaisant 3" xfId="225"/>
    <cellStyle name="Insatisfaisant 4" xfId="226"/>
    <cellStyle name="Insatisfaisant 5" xfId="227"/>
    <cellStyle name="Insatisfaisant 6" xfId="228"/>
    <cellStyle name="Milliers 10" xfId="229"/>
    <cellStyle name="Milliers 11" xfId="230"/>
    <cellStyle name="Milliers 11 2" xfId="6"/>
    <cellStyle name="Milliers 11 2 2" xfId="231"/>
    <cellStyle name="Milliers 11 2 3" xfId="232"/>
    <cellStyle name="Milliers 11 2 4" xfId="233"/>
    <cellStyle name="Milliers 11 3" xfId="234"/>
    <cellStyle name="Milliers 11 4" xfId="235"/>
    <cellStyle name="Milliers 11 5" xfId="236"/>
    <cellStyle name="Milliers 12" xfId="237"/>
    <cellStyle name="Milliers 2" xfId="4"/>
    <cellStyle name="Milliers 2 10" xfId="238"/>
    <cellStyle name="Milliers 2 11" xfId="239"/>
    <cellStyle name="Milliers 2 12" xfId="240"/>
    <cellStyle name="Milliers 2 13" xfId="241"/>
    <cellStyle name="Milliers 2 14" xfId="242"/>
    <cellStyle name="Milliers 2 15" xfId="243"/>
    <cellStyle name="Milliers 2 16" xfId="244"/>
    <cellStyle name="Milliers 2 17" xfId="245"/>
    <cellStyle name="Milliers 2 18" xfId="246"/>
    <cellStyle name="Milliers 2 19" xfId="247"/>
    <cellStyle name="Milliers 2 2" xfId="248"/>
    <cellStyle name="Milliers 2 2 2" xfId="249"/>
    <cellStyle name="Milliers 2 2 2 2" xfId="250"/>
    <cellStyle name="Milliers 2 20" xfId="251"/>
    <cellStyle name="Milliers 2 21" xfId="252"/>
    <cellStyle name="Milliers 2 22" xfId="253"/>
    <cellStyle name="Milliers 2 23" xfId="254"/>
    <cellStyle name="Milliers 2 24" xfId="255"/>
    <cellStyle name="Milliers 2 3" xfId="256"/>
    <cellStyle name="Milliers 2 3 2" xfId="257"/>
    <cellStyle name="Milliers 2 4" xfId="258"/>
    <cellStyle name="Milliers 2 5" xfId="259"/>
    <cellStyle name="Milliers 2 6" xfId="260"/>
    <cellStyle name="Milliers 2 7" xfId="261"/>
    <cellStyle name="Milliers 2 8" xfId="262"/>
    <cellStyle name="Milliers 2 9" xfId="263"/>
    <cellStyle name="Milliers 2_09.09" xfId="264"/>
    <cellStyle name="Milliers 3" xfId="265"/>
    <cellStyle name="Milliers 3 10" xfId="266"/>
    <cellStyle name="Milliers 3 11" xfId="267"/>
    <cellStyle name="Milliers 3 12" xfId="268"/>
    <cellStyle name="Milliers 3 13" xfId="269"/>
    <cellStyle name="Milliers 3 14" xfId="270"/>
    <cellStyle name="Milliers 3 15" xfId="271"/>
    <cellStyle name="Milliers 3 16" xfId="272"/>
    <cellStyle name="Milliers 3 17" xfId="273"/>
    <cellStyle name="Milliers 3 18" xfId="274"/>
    <cellStyle name="Milliers 3 19" xfId="275"/>
    <cellStyle name="Milliers 3 2" xfId="276"/>
    <cellStyle name="Milliers 3 20" xfId="277"/>
    <cellStyle name="Milliers 3 21" xfId="278"/>
    <cellStyle name="Milliers 3 3" xfId="279"/>
    <cellStyle name="Milliers 3 4" xfId="280"/>
    <cellStyle name="Milliers 3 5" xfId="281"/>
    <cellStyle name="Milliers 3 6" xfId="282"/>
    <cellStyle name="Milliers 3 7" xfId="283"/>
    <cellStyle name="Milliers 3 8" xfId="284"/>
    <cellStyle name="Milliers 3 9" xfId="285"/>
    <cellStyle name="Milliers 3_64.10" xfId="286"/>
    <cellStyle name="Milliers 4" xfId="287"/>
    <cellStyle name="Milliers 4 10" xfId="288"/>
    <cellStyle name="Milliers 4 11" xfId="289"/>
    <cellStyle name="Milliers 4 12" xfId="290"/>
    <cellStyle name="Milliers 4 13" xfId="291"/>
    <cellStyle name="Milliers 4 14" xfId="292"/>
    <cellStyle name="Milliers 4 15" xfId="293"/>
    <cellStyle name="Milliers 4 16" xfId="294"/>
    <cellStyle name="Milliers 4 17" xfId="295"/>
    <cellStyle name="Milliers 4 18" xfId="296"/>
    <cellStyle name="Milliers 4 19" xfId="297"/>
    <cellStyle name="Milliers 4 2" xfId="298"/>
    <cellStyle name="Milliers 4 20" xfId="299"/>
    <cellStyle name="Milliers 4 21" xfId="300"/>
    <cellStyle name="Milliers 4 3" xfId="301"/>
    <cellStyle name="Milliers 4 4" xfId="302"/>
    <cellStyle name="Milliers 4 5" xfId="303"/>
    <cellStyle name="Milliers 4 6" xfId="304"/>
    <cellStyle name="Milliers 4 7" xfId="305"/>
    <cellStyle name="Milliers 4 8" xfId="306"/>
    <cellStyle name="Milliers 4 9" xfId="307"/>
    <cellStyle name="Milliers 5" xfId="308"/>
    <cellStyle name="Milliers 5 10" xfId="309"/>
    <cellStyle name="Milliers 5 10 2" xfId="310"/>
    <cellStyle name="Milliers 5 10 3" xfId="311"/>
    <cellStyle name="Milliers 5 10 4" xfId="312"/>
    <cellStyle name="Milliers 5 11" xfId="313"/>
    <cellStyle name="Milliers 5 11 2" xfId="314"/>
    <cellStyle name="Milliers 5 11 3" xfId="315"/>
    <cellStyle name="Milliers 5 11 4" xfId="316"/>
    <cellStyle name="Milliers 5 12" xfId="317"/>
    <cellStyle name="Milliers 5 12 2" xfId="318"/>
    <cellStyle name="Milliers 5 12 3" xfId="319"/>
    <cellStyle name="Milliers 5 12 4" xfId="320"/>
    <cellStyle name="Milliers 5 13" xfId="321"/>
    <cellStyle name="Milliers 5 13 2" xfId="322"/>
    <cellStyle name="Milliers 5 13 3" xfId="323"/>
    <cellStyle name="Milliers 5 13 4" xfId="324"/>
    <cellStyle name="Milliers 5 14" xfId="325"/>
    <cellStyle name="Milliers 5 14 2" xfId="326"/>
    <cellStyle name="Milliers 5 14 3" xfId="327"/>
    <cellStyle name="Milliers 5 14 4" xfId="328"/>
    <cellStyle name="Milliers 5 15" xfId="329"/>
    <cellStyle name="Milliers 5 15 2" xfId="330"/>
    <cellStyle name="Milliers 5 15 3" xfId="331"/>
    <cellStyle name="Milliers 5 15 4" xfId="332"/>
    <cellStyle name="Milliers 5 16" xfId="333"/>
    <cellStyle name="Milliers 5 17" xfId="334"/>
    <cellStyle name="Milliers 5 2" xfId="335"/>
    <cellStyle name="Milliers 5 2 2" xfId="336"/>
    <cellStyle name="Milliers 5 2 3" xfId="337"/>
    <cellStyle name="Milliers 5 2 4" xfId="338"/>
    <cellStyle name="Milliers 5 3" xfId="339"/>
    <cellStyle name="Milliers 5 3 2" xfId="340"/>
    <cellStyle name="Milliers 5 3 2 2" xfId="341"/>
    <cellStyle name="Milliers 5 3 2 3" xfId="342"/>
    <cellStyle name="Milliers 5 3 2 4" xfId="343"/>
    <cellStyle name="Milliers 5 3 3" xfId="344"/>
    <cellStyle name="Milliers 5 3 4" xfId="345"/>
    <cellStyle name="Milliers 5 3 5" xfId="346"/>
    <cellStyle name="Milliers 5 4" xfId="347"/>
    <cellStyle name="Milliers 5 4 2" xfId="348"/>
    <cellStyle name="Milliers 5 4 2 2" xfId="349"/>
    <cellStyle name="Milliers 5 4 2 3" xfId="350"/>
    <cellStyle name="Milliers 5 4 2 4" xfId="351"/>
    <cellStyle name="Milliers 5 4 3" xfId="352"/>
    <cellStyle name="Milliers 5 4 4" xfId="353"/>
    <cellStyle name="Milliers 5 4 5" xfId="354"/>
    <cellStyle name="Milliers 5 5" xfId="355"/>
    <cellStyle name="Milliers 5 5 2" xfId="356"/>
    <cellStyle name="Milliers 5 5 2 2" xfId="357"/>
    <cellStyle name="Milliers 5 5 2 3" xfId="358"/>
    <cellStyle name="Milliers 5 5 2 4" xfId="359"/>
    <cellStyle name="Milliers 5 5 3" xfId="360"/>
    <cellStyle name="Milliers 5 5 4" xfId="361"/>
    <cellStyle name="Milliers 5 5 5" xfId="362"/>
    <cellStyle name="Milliers 5 6" xfId="363"/>
    <cellStyle name="Milliers 5 6 2" xfId="364"/>
    <cellStyle name="Milliers 5 6 2 2" xfId="365"/>
    <cellStyle name="Milliers 5 6 2 3" xfId="366"/>
    <cellStyle name="Milliers 5 6 2 4" xfId="367"/>
    <cellStyle name="Milliers 5 6 3" xfId="368"/>
    <cellStyle name="Milliers 5 6 4" xfId="369"/>
    <cellStyle name="Milliers 5 6 5" xfId="370"/>
    <cellStyle name="Milliers 5 7" xfId="371"/>
    <cellStyle name="Milliers 5 7 2" xfId="372"/>
    <cellStyle name="Milliers 5 7 3" xfId="373"/>
    <cellStyle name="Milliers 5 7 4" xfId="374"/>
    <cellStyle name="Milliers 5 8" xfId="375"/>
    <cellStyle name="Milliers 5 8 2" xfId="376"/>
    <cellStyle name="Milliers 5 8 3" xfId="377"/>
    <cellStyle name="Milliers 5 8 4" xfId="378"/>
    <cellStyle name="Milliers 5 9" xfId="379"/>
    <cellStyle name="Milliers 5 9 2" xfId="380"/>
    <cellStyle name="Milliers 5 9 3" xfId="381"/>
    <cellStyle name="Milliers 5 9 4" xfId="382"/>
    <cellStyle name="Milliers 6" xfId="383"/>
    <cellStyle name="Milliers 6 2" xfId="384"/>
    <cellStyle name="Milliers 6 2 2" xfId="385"/>
    <cellStyle name="Milliers 6 2 2 2" xfId="386"/>
    <cellStyle name="Milliers 6 2 2 3" xfId="387"/>
    <cellStyle name="Milliers 6 2 2 4" xfId="388"/>
    <cellStyle name="Milliers 6 2 3" xfId="389"/>
    <cellStyle name="Milliers 6 2 4" xfId="390"/>
    <cellStyle name="Milliers 6 2 5" xfId="391"/>
    <cellStyle name="Milliers 6 3" xfId="392"/>
    <cellStyle name="Milliers 6 3 2" xfId="393"/>
    <cellStyle name="Milliers 6 3 2 2" xfId="394"/>
    <cellStyle name="Milliers 6 3 2 3" xfId="395"/>
    <cellStyle name="Milliers 6 3 2 4" xfId="396"/>
    <cellStyle name="Milliers 6 3 3" xfId="397"/>
    <cellStyle name="Milliers 6 3 4" xfId="398"/>
    <cellStyle name="Milliers 6 3 5" xfId="399"/>
    <cellStyle name="Milliers 6 4" xfId="400"/>
    <cellStyle name="Milliers 6 4 2" xfId="401"/>
    <cellStyle name="Milliers 6 4 2 2" xfId="402"/>
    <cellStyle name="Milliers 6 4 2 3" xfId="403"/>
    <cellStyle name="Milliers 6 4 2 4" xfId="404"/>
    <cellStyle name="Milliers 6 4 3" xfId="405"/>
    <cellStyle name="Milliers 6 4 4" xfId="406"/>
    <cellStyle name="Milliers 6 4 5" xfId="407"/>
    <cellStyle name="Milliers 6 5" xfId="408"/>
    <cellStyle name="Milliers 6 5 2" xfId="409"/>
    <cellStyle name="Milliers 6 5 2 2" xfId="410"/>
    <cellStyle name="Milliers 6 5 2 3" xfId="411"/>
    <cellStyle name="Milliers 6 5 2 4" xfId="412"/>
    <cellStyle name="Milliers 6 5 3" xfId="413"/>
    <cellStyle name="Milliers 6 5 4" xfId="414"/>
    <cellStyle name="Milliers 6 5 5" xfId="415"/>
    <cellStyle name="Milliers 6 6" xfId="416"/>
    <cellStyle name="Milliers 6 7" xfId="417"/>
    <cellStyle name="Milliers 6 8" xfId="418"/>
    <cellStyle name="Milliers 7" xfId="419"/>
    <cellStyle name="Milliers 7 2" xfId="2"/>
    <cellStyle name="Milliers 7 3" xfId="420"/>
    <cellStyle name="Milliers 7 4" xfId="421"/>
    <cellStyle name="Milliers 7 5" xfId="422"/>
    <cellStyle name="Milliers 8" xfId="423"/>
    <cellStyle name="Milliers 8 2" xfId="424"/>
    <cellStyle name="Milliers 8 3" xfId="425"/>
    <cellStyle name="Milliers 8 4" xfId="426"/>
    <cellStyle name="Milliers 9" xfId="427"/>
    <cellStyle name="Milliers_G50.47.06" xfId="7"/>
    <cellStyle name="Monétaire 2" xfId="428"/>
    <cellStyle name="Monétaire 2 2" xfId="429"/>
    <cellStyle name="Monétaire 2 3" xfId="430"/>
    <cellStyle name="Monétaire 2 4" xfId="431"/>
    <cellStyle name="Neutre 2" xfId="432"/>
    <cellStyle name="Neutre 3" xfId="433"/>
    <cellStyle name="Neutre 4" xfId="434"/>
    <cellStyle name="Neutre 5" xfId="435"/>
    <cellStyle name="Neutre 6" xfId="436"/>
    <cellStyle name="Normal" xfId="0" builtinId="0"/>
    <cellStyle name="Normal 14" xfId="437"/>
    <cellStyle name="Normal 15" xfId="438"/>
    <cellStyle name="Normal 16" xfId="439"/>
    <cellStyle name="Normal 17" xfId="440"/>
    <cellStyle name="Normal 2" xfId="3"/>
    <cellStyle name="Normal 2 10" xfId="441"/>
    <cellStyle name="Normal 2 11" xfId="442"/>
    <cellStyle name="Normal 2 12" xfId="443"/>
    <cellStyle name="Normal 2 13" xfId="444"/>
    <cellStyle name="Normal 2 14" xfId="445"/>
    <cellStyle name="Normal 2 15" xfId="446"/>
    <cellStyle name="Normal 2 16" xfId="447"/>
    <cellStyle name="Normal 2 17" xfId="448"/>
    <cellStyle name="Normal 2 18" xfId="449"/>
    <cellStyle name="Normal 2 19" xfId="450"/>
    <cellStyle name="Normal 2 2" xfId="451"/>
    <cellStyle name="Normal 2 20" xfId="452"/>
    <cellStyle name="Normal 2 21" xfId="453"/>
    <cellStyle name="Normal 2 22" xfId="454"/>
    <cellStyle name="Normal 2 23" xfId="5"/>
    <cellStyle name="Normal 2 24" xfId="455"/>
    <cellStyle name="Normal 2 3" xfId="456"/>
    <cellStyle name="Normal 2 4" xfId="457"/>
    <cellStyle name="Normal 2 5" xfId="458"/>
    <cellStyle name="Normal 2 6" xfId="459"/>
    <cellStyle name="Normal 2 7" xfId="460"/>
    <cellStyle name="Normal 2 8" xfId="461"/>
    <cellStyle name="Normal 2 9" xfId="462"/>
    <cellStyle name="Normal 25" xfId="463"/>
    <cellStyle name="Normal 29" xfId="464"/>
    <cellStyle name="Normal 3" xfId="465"/>
    <cellStyle name="Normal 3 2" xfId="466"/>
    <cellStyle name="Normal 30" xfId="467"/>
    <cellStyle name="Normal 31" xfId="468"/>
    <cellStyle name="Normal 4" xfId="469"/>
    <cellStyle name="Normal 5" xfId="470"/>
    <cellStyle name="Normal 6" xfId="471"/>
    <cellStyle name="Normal 7" xfId="472"/>
    <cellStyle name="Normal 8" xfId="1"/>
    <cellStyle name="Normal 9" xfId="473"/>
    <cellStyle name="Satisfaisant 2" xfId="474"/>
    <cellStyle name="Satisfaisant 3" xfId="475"/>
    <cellStyle name="Satisfaisant 4" xfId="476"/>
    <cellStyle name="Satisfaisant 5" xfId="477"/>
    <cellStyle name="Satisfaisant 6" xfId="478"/>
    <cellStyle name="Sortie 2" xfId="479"/>
    <cellStyle name="Sortie 3" xfId="480"/>
    <cellStyle name="Sortie 4" xfId="481"/>
    <cellStyle name="Sortie 5" xfId="482"/>
    <cellStyle name="Sortie 6" xfId="483"/>
    <cellStyle name="Texte explicatif 2" xfId="484"/>
    <cellStyle name="Texte explicatif 3" xfId="485"/>
    <cellStyle name="Texte explicatif 4" xfId="486"/>
    <cellStyle name="Texte explicatif 5" xfId="487"/>
    <cellStyle name="Texte explicatif 6" xfId="488"/>
    <cellStyle name="Titre 2" xfId="489"/>
    <cellStyle name="Titre 3" xfId="490"/>
    <cellStyle name="Titre 4" xfId="491"/>
    <cellStyle name="Titre 5" xfId="492"/>
    <cellStyle name="Titre 6" xfId="493"/>
    <cellStyle name="Titre 1 2" xfId="494"/>
    <cellStyle name="Titre 1 3" xfId="495"/>
    <cellStyle name="Titre 1 4" xfId="496"/>
    <cellStyle name="Titre 1 5" xfId="497"/>
    <cellStyle name="Titre 1 6" xfId="498"/>
    <cellStyle name="Titre 2 2" xfId="499"/>
    <cellStyle name="Titre 2 3" xfId="500"/>
    <cellStyle name="Titre 2 4" xfId="501"/>
    <cellStyle name="Titre 2 5" xfId="502"/>
    <cellStyle name="Titre 2 6" xfId="503"/>
    <cellStyle name="Titre 3 2" xfId="504"/>
    <cellStyle name="Titre 3 3" xfId="505"/>
    <cellStyle name="Titre 3 4" xfId="506"/>
    <cellStyle name="Titre 3 5" xfId="507"/>
    <cellStyle name="Titre 3 6" xfId="508"/>
    <cellStyle name="Titre 4 2" xfId="509"/>
    <cellStyle name="Titre 4 3" xfId="510"/>
    <cellStyle name="Titre 4 4" xfId="511"/>
    <cellStyle name="Titre 4 5" xfId="512"/>
    <cellStyle name="Titre 4 6" xfId="513"/>
    <cellStyle name="Total 2" xfId="514"/>
    <cellStyle name="Total 3" xfId="515"/>
    <cellStyle name="Total 4" xfId="516"/>
    <cellStyle name="Total 5" xfId="517"/>
    <cellStyle name="Total 6" xfId="518"/>
    <cellStyle name="Vérification 2" xfId="519"/>
    <cellStyle name="Vérification 3" xfId="520"/>
    <cellStyle name="Vérification 4" xfId="521"/>
    <cellStyle name="Vérification 5" xfId="522"/>
    <cellStyle name="Vérification 6" xfId="523"/>
  </cellStyles>
  <dxfs count="2">
    <dxf>
      <font>
        <b/>
        <i/>
        <color rgb="FFFF0000"/>
      </font>
      <fill>
        <patternFill>
          <bgColor theme="4" tint="0.79998168889431442"/>
        </patternFill>
      </fill>
    </dxf>
    <dxf>
      <font>
        <b/>
        <i/>
        <color rgb="FFFF0000"/>
      </font>
      <fill>
        <patternFill>
          <bgColor theme="4" tint="0.799981688894314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66675</xdr:colOff>
      <xdr:row>15</xdr:row>
      <xdr:rowOff>66675</xdr:rowOff>
    </xdr:from>
    <xdr:to>
      <xdr:col>25</xdr:col>
      <xdr:colOff>79575</xdr:colOff>
      <xdr:row>15</xdr:row>
      <xdr:rowOff>66675</xdr:rowOff>
    </xdr:to>
    <xdr:sp macro="" textlink="">
      <xdr:nvSpPr>
        <xdr:cNvPr id="2" name="Line 16"/>
        <xdr:cNvSpPr>
          <a:spLocks noChangeShapeType="1"/>
        </xdr:cNvSpPr>
      </xdr:nvSpPr>
      <xdr:spPr bwMode="auto">
        <a:xfrm flipH="1">
          <a:off x="2800350" y="2228850"/>
          <a:ext cx="432000" cy="0"/>
        </a:xfrm>
        <a:prstGeom prst="line">
          <a:avLst/>
        </a:prstGeom>
        <a:noFill/>
        <a:ln w="9525">
          <a:solidFill>
            <a:srgbClr val="000099"/>
          </a:solidFill>
          <a:round/>
          <a:headEnd/>
          <a:tailEnd type="triangle" w="med" len="med"/>
        </a:ln>
      </xdr:spPr>
    </xdr:sp>
    <xdr:clientData/>
  </xdr:twoCellAnchor>
  <xdr:twoCellAnchor>
    <xdr:from>
      <xdr:col>25</xdr:col>
      <xdr:colOff>66675</xdr:colOff>
      <xdr:row>8</xdr:row>
      <xdr:rowOff>161924</xdr:rowOff>
    </xdr:from>
    <xdr:to>
      <xdr:col>25</xdr:col>
      <xdr:colOff>66675</xdr:colOff>
      <xdr:row>15</xdr:row>
      <xdr:rowOff>61799</xdr:rowOff>
    </xdr:to>
    <xdr:sp macro="" textlink="">
      <xdr:nvSpPr>
        <xdr:cNvPr id="3" name="Line 31"/>
        <xdr:cNvSpPr>
          <a:spLocks noChangeShapeType="1"/>
        </xdr:cNvSpPr>
      </xdr:nvSpPr>
      <xdr:spPr bwMode="auto">
        <a:xfrm>
          <a:off x="3219450" y="1390649"/>
          <a:ext cx="0" cy="833325"/>
        </a:xfrm>
        <a:prstGeom prst="line">
          <a:avLst/>
        </a:prstGeom>
        <a:noFill/>
        <a:ln w="12700">
          <a:solidFill>
            <a:srgbClr val="000099"/>
          </a:solidFill>
          <a:round/>
          <a:headEnd/>
          <a:tailEnd/>
        </a:ln>
      </xdr:spPr>
    </xdr:sp>
    <xdr:clientData/>
  </xdr:twoCellAnchor>
  <xdr:twoCellAnchor>
    <xdr:from>
      <xdr:col>6</xdr:col>
      <xdr:colOff>123825</xdr:colOff>
      <xdr:row>2</xdr:row>
      <xdr:rowOff>190500</xdr:rowOff>
    </xdr:from>
    <xdr:to>
      <xdr:col>10</xdr:col>
      <xdr:colOff>130425</xdr:colOff>
      <xdr:row>2</xdr:row>
      <xdr:rowOff>192088</xdr:rowOff>
    </xdr:to>
    <xdr:cxnSp macro="">
      <xdr:nvCxnSpPr>
        <xdr:cNvPr id="4" name="Connecteur droit 3"/>
        <xdr:cNvCxnSpPr/>
      </xdr:nvCxnSpPr>
      <xdr:spPr>
        <a:xfrm>
          <a:off x="723900" y="428625"/>
          <a:ext cx="540000" cy="1588"/>
        </a:xfrm>
        <a:prstGeom prst="line">
          <a:avLst/>
        </a:prstGeom>
        <a:ln w="19050">
          <a:solidFill>
            <a:srgbClr val="000099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123825</xdr:colOff>
      <xdr:row>4</xdr:row>
      <xdr:rowOff>152400</xdr:rowOff>
    </xdr:from>
    <xdr:to>
      <xdr:col>10</xdr:col>
      <xdr:colOff>130425</xdr:colOff>
      <xdr:row>4</xdr:row>
      <xdr:rowOff>153988</xdr:rowOff>
    </xdr:to>
    <xdr:cxnSp macro="">
      <xdr:nvCxnSpPr>
        <xdr:cNvPr id="5" name="Connecteur droit 4"/>
        <xdr:cNvCxnSpPr/>
      </xdr:nvCxnSpPr>
      <xdr:spPr>
        <a:xfrm>
          <a:off x="723900" y="752475"/>
          <a:ext cx="540000" cy="1588"/>
        </a:xfrm>
        <a:prstGeom prst="line">
          <a:avLst/>
        </a:prstGeom>
        <a:ln w="19050">
          <a:solidFill>
            <a:srgbClr val="000099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104775</xdr:colOff>
      <xdr:row>7</xdr:row>
      <xdr:rowOff>19050</xdr:rowOff>
    </xdr:from>
    <xdr:to>
      <xdr:col>10</xdr:col>
      <xdr:colOff>111375</xdr:colOff>
      <xdr:row>7</xdr:row>
      <xdr:rowOff>20638</xdr:rowOff>
    </xdr:to>
    <xdr:cxnSp macro="">
      <xdr:nvCxnSpPr>
        <xdr:cNvPr id="6" name="Connecteur droit 5"/>
        <xdr:cNvCxnSpPr/>
      </xdr:nvCxnSpPr>
      <xdr:spPr>
        <a:xfrm>
          <a:off x="704850" y="1085850"/>
          <a:ext cx="540000" cy="1588"/>
        </a:xfrm>
        <a:prstGeom prst="line">
          <a:avLst/>
        </a:prstGeom>
        <a:ln w="19050">
          <a:solidFill>
            <a:srgbClr val="000099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9</xdr:row>
      <xdr:rowOff>0</xdr:rowOff>
    </xdr:from>
    <xdr:to>
      <xdr:col>11</xdr:col>
      <xdr:colOff>6600</xdr:colOff>
      <xdr:row>9</xdr:row>
      <xdr:rowOff>1588</xdr:rowOff>
    </xdr:to>
    <xdr:cxnSp macro="">
      <xdr:nvCxnSpPr>
        <xdr:cNvPr id="7" name="Connecteur droit 6"/>
        <xdr:cNvCxnSpPr/>
      </xdr:nvCxnSpPr>
      <xdr:spPr>
        <a:xfrm>
          <a:off x="733425" y="1390650"/>
          <a:ext cx="540000" cy="1588"/>
        </a:xfrm>
        <a:prstGeom prst="line">
          <a:avLst/>
        </a:prstGeom>
        <a:ln w="19050">
          <a:solidFill>
            <a:srgbClr val="000099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123825</xdr:colOff>
      <xdr:row>10</xdr:row>
      <xdr:rowOff>19050</xdr:rowOff>
    </xdr:from>
    <xdr:to>
      <xdr:col>10</xdr:col>
      <xdr:colOff>130425</xdr:colOff>
      <xdr:row>10</xdr:row>
      <xdr:rowOff>20638</xdr:rowOff>
    </xdr:to>
    <xdr:cxnSp macro="">
      <xdr:nvCxnSpPr>
        <xdr:cNvPr id="8" name="Connecteur droit 7"/>
        <xdr:cNvCxnSpPr/>
      </xdr:nvCxnSpPr>
      <xdr:spPr>
        <a:xfrm>
          <a:off x="723900" y="1571625"/>
          <a:ext cx="540000" cy="1588"/>
        </a:xfrm>
        <a:prstGeom prst="line">
          <a:avLst/>
        </a:prstGeom>
        <a:ln w="19050">
          <a:solidFill>
            <a:srgbClr val="000099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104775</xdr:colOff>
      <xdr:row>21</xdr:row>
      <xdr:rowOff>34873</xdr:rowOff>
    </xdr:from>
    <xdr:to>
      <xdr:col>39</xdr:col>
      <xdr:colOff>104775</xdr:colOff>
      <xdr:row>21</xdr:row>
      <xdr:rowOff>142873</xdr:rowOff>
    </xdr:to>
    <xdr:cxnSp macro="">
      <xdr:nvCxnSpPr>
        <xdr:cNvPr id="9" name="Connecteur droit 8"/>
        <xdr:cNvCxnSpPr/>
      </xdr:nvCxnSpPr>
      <xdr:spPr>
        <a:xfrm rot="16200000" flipH="1">
          <a:off x="5132362" y="3008286"/>
          <a:ext cx="98475" cy="0"/>
        </a:xfrm>
        <a:prstGeom prst="line">
          <a:avLst/>
        </a:prstGeom>
        <a:ln w="19050">
          <a:solidFill>
            <a:srgbClr val="000099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95250</xdr:colOff>
      <xdr:row>21</xdr:row>
      <xdr:rowOff>47625</xdr:rowOff>
    </xdr:from>
    <xdr:to>
      <xdr:col>37</xdr:col>
      <xdr:colOff>95250</xdr:colOff>
      <xdr:row>22</xdr:row>
      <xdr:rowOff>3225</xdr:rowOff>
    </xdr:to>
    <xdr:cxnSp macro="">
      <xdr:nvCxnSpPr>
        <xdr:cNvPr id="10" name="Connecteur droit 9"/>
        <xdr:cNvCxnSpPr/>
      </xdr:nvCxnSpPr>
      <xdr:spPr>
        <a:xfrm rot="16200000" flipH="1">
          <a:off x="4860900" y="3016275"/>
          <a:ext cx="88950" cy="0"/>
        </a:xfrm>
        <a:prstGeom prst="line">
          <a:avLst/>
        </a:prstGeom>
        <a:ln w="19050">
          <a:solidFill>
            <a:srgbClr val="000099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104775</xdr:colOff>
      <xdr:row>21</xdr:row>
      <xdr:rowOff>38100</xdr:rowOff>
    </xdr:from>
    <xdr:to>
      <xdr:col>35</xdr:col>
      <xdr:colOff>104775</xdr:colOff>
      <xdr:row>21</xdr:row>
      <xdr:rowOff>146100</xdr:rowOff>
    </xdr:to>
    <xdr:cxnSp macro="">
      <xdr:nvCxnSpPr>
        <xdr:cNvPr id="11" name="Connecteur droit 10"/>
        <xdr:cNvCxnSpPr/>
      </xdr:nvCxnSpPr>
      <xdr:spPr>
        <a:xfrm rot="16200000" flipH="1">
          <a:off x="4598962" y="3011513"/>
          <a:ext cx="98475" cy="0"/>
        </a:xfrm>
        <a:prstGeom prst="line">
          <a:avLst/>
        </a:prstGeom>
        <a:ln w="19050">
          <a:solidFill>
            <a:srgbClr val="000099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95250</xdr:colOff>
      <xdr:row>21</xdr:row>
      <xdr:rowOff>38100</xdr:rowOff>
    </xdr:from>
    <xdr:to>
      <xdr:col>33</xdr:col>
      <xdr:colOff>95250</xdr:colOff>
      <xdr:row>21</xdr:row>
      <xdr:rowOff>146100</xdr:rowOff>
    </xdr:to>
    <xdr:cxnSp macro="">
      <xdr:nvCxnSpPr>
        <xdr:cNvPr id="12" name="Connecteur droit 11"/>
        <xdr:cNvCxnSpPr/>
      </xdr:nvCxnSpPr>
      <xdr:spPr>
        <a:xfrm rot="16200000" flipH="1">
          <a:off x="4322737" y="3011513"/>
          <a:ext cx="98475" cy="0"/>
        </a:xfrm>
        <a:prstGeom prst="line">
          <a:avLst/>
        </a:prstGeom>
        <a:ln w="19050">
          <a:solidFill>
            <a:srgbClr val="000099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104775</xdr:colOff>
      <xdr:row>21</xdr:row>
      <xdr:rowOff>47625</xdr:rowOff>
    </xdr:from>
    <xdr:to>
      <xdr:col>41</xdr:col>
      <xdr:colOff>104775</xdr:colOff>
      <xdr:row>22</xdr:row>
      <xdr:rowOff>3225</xdr:rowOff>
    </xdr:to>
    <xdr:cxnSp macro="">
      <xdr:nvCxnSpPr>
        <xdr:cNvPr id="13" name="Connecteur droit 12"/>
        <xdr:cNvCxnSpPr/>
      </xdr:nvCxnSpPr>
      <xdr:spPr>
        <a:xfrm rot="16200000" flipH="1">
          <a:off x="5403825" y="3016275"/>
          <a:ext cx="88950" cy="0"/>
        </a:xfrm>
        <a:prstGeom prst="line">
          <a:avLst/>
        </a:prstGeom>
        <a:ln w="19050">
          <a:solidFill>
            <a:srgbClr val="000099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104775</xdr:colOff>
      <xdr:row>21</xdr:row>
      <xdr:rowOff>38100</xdr:rowOff>
    </xdr:from>
    <xdr:to>
      <xdr:col>31</xdr:col>
      <xdr:colOff>104775</xdr:colOff>
      <xdr:row>21</xdr:row>
      <xdr:rowOff>146100</xdr:rowOff>
    </xdr:to>
    <xdr:cxnSp macro="">
      <xdr:nvCxnSpPr>
        <xdr:cNvPr id="14" name="Connecteur droit 13"/>
        <xdr:cNvCxnSpPr/>
      </xdr:nvCxnSpPr>
      <xdr:spPr>
        <a:xfrm rot="16200000" flipH="1">
          <a:off x="4065562" y="3011513"/>
          <a:ext cx="98475" cy="0"/>
        </a:xfrm>
        <a:prstGeom prst="line">
          <a:avLst/>
        </a:prstGeom>
        <a:ln w="19050">
          <a:solidFill>
            <a:srgbClr val="000099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104775</xdr:colOff>
      <xdr:row>21</xdr:row>
      <xdr:rowOff>38100</xdr:rowOff>
    </xdr:from>
    <xdr:to>
      <xdr:col>29</xdr:col>
      <xdr:colOff>104775</xdr:colOff>
      <xdr:row>21</xdr:row>
      <xdr:rowOff>146100</xdr:rowOff>
    </xdr:to>
    <xdr:cxnSp macro="">
      <xdr:nvCxnSpPr>
        <xdr:cNvPr id="15" name="Connecteur droit 14"/>
        <xdr:cNvCxnSpPr/>
      </xdr:nvCxnSpPr>
      <xdr:spPr>
        <a:xfrm rot="16200000" flipH="1">
          <a:off x="3770287" y="3011513"/>
          <a:ext cx="98475" cy="0"/>
        </a:xfrm>
        <a:prstGeom prst="line">
          <a:avLst/>
        </a:prstGeom>
        <a:ln w="19050">
          <a:solidFill>
            <a:srgbClr val="000099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104775</xdr:colOff>
      <xdr:row>21</xdr:row>
      <xdr:rowOff>38100</xdr:rowOff>
    </xdr:from>
    <xdr:to>
      <xdr:col>27</xdr:col>
      <xdr:colOff>104775</xdr:colOff>
      <xdr:row>21</xdr:row>
      <xdr:rowOff>146100</xdr:rowOff>
    </xdr:to>
    <xdr:cxnSp macro="">
      <xdr:nvCxnSpPr>
        <xdr:cNvPr id="16" name="Connecteur droit 15"/>
        <xdr:cNvCxnSpPr/>
      </xdr:nvCxnSpPr>
      <xdr:spPr>
        <a:xfrm rot="16200000" flipH="1">
          <a:off x="3503587" y="3011513"/>
          <a:ext cx="98475" cy="0"/>
        </a:xfrm>
        <a:prstGeom prst="line">
          <a:avLst/>
        </a:prstGeom>
        <a:ln w="19050">
          <a:solidFill>
            <a:srgbClr val="000099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123825</xdr:colOff>
      <xdr:row>21</xdr:row>
      <xdr:rowOff>47625</xdr:rowOff>
    </xdr:from>
    <xdr:to>
      <xdr:col>25</xdr:col>
      <xdr:colOff>123825</xdr:colOff>
      <xdr:row>22</xdr:row>
      <xdr:rowOff>3225</xdr:rowOff>
    </xdr:to>
    <xdr:cxnSp macro="">
      <xdr:nvCxnSpPr>
        <xdr:cNvPr id="17" name="Connecteur droit 16"/>
        <xdr:cNvCxnSpPr/>
      </xdr:nvCxnSpPr>
      <xdr:spPr>
        <a:xfrm rot="16200000" flipH="1">
          <a:off x="3232125" y="3016275"/>
          <a:ext cx="88950" cy="0"/>
        </a:xfrm>
        <a:prstGeom prst="line">
          <a:avLst/>
        </a:prstGeom>
        <a:ln w="19050">
          <a:solidFill>
            <a:srgbClr val="000099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104775</xdr:colOff>
      <xdr:row>23</xdr:row>
      <xdr:rowOff>34873</xdr:rowOff>
    </xdr:from>
    <xdr:to>
      <xdr:col>39</xdr:col>
      <xdr:colOff>104775</xdr:colOff>
      <xdr:row>23</xdr:row>
      <xdr:rowOff>142873</xdr:rowOff>
    </xdr:to>
    <xdr:cxnSp macro="">
      <xdr:nvCxnSpPr>
        <xdr:cNvPr id="18" name="Connecteur droit 17"/>
        <xdr:cNvCxnSpPr/>
      </xdr:nvCxnSpPr>
      <xdr:spPr>
        <a:xfrm rot="16200000" flipH="1">
          <a:off x="5132362" y="3198786"/>
          <a:ext cx="98475" cy="0"/>
        </a:xfrm>
        <a:prstGeom prst="line">
          <a:avLst/>
        </a:prstGeom>
        <a:ln w="19050">
          <a:solidFill>
            <a:srgbClr val="000099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95250</xdr:colOff>
      <xdr:row>23</xdr:row>
      <xdr:rowOff>47625</xdr:rowOff>
    </xdr:from>
    <xdr:to>
      <xdr:col>37</xdr:col>
      <xdr:colOff>95250</xdr:colOff>
      <xdr:row>24</xdr:row>
      <xdr:rowOff>3225</xdr:rowOff>
    </xdr:to>
    <xdr:cxnSp macro="">
      <xdr:nvCxnSpPr>
        <xdr:cNvPr id="19" name="Connecteur droit 18"/>
        <xdr:cNvCxnSpPr/>
      </xdr:nvCxnSpPr>
      <xdr:spPr>
        <a:xfrm rot="16200000" flipH="1">
          <a:off x="4860900" y="3206775"/>
          <a:ext cx="88950" cy="0"/>
        </a:xfrm>
        <a:prstGeom prst="line">
          <a:avLst/>
        </a:prstGeom>
        <a:ln w="19050">
          <a:solidFill>
            <a:srgbClr val="000099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104775</xdr:colOff>
      <xdr:row>23</xdr:row>
      <xdr:rowOff>38100</xdr:rowOff>
    </xdr:from>
    <xdr:to>
      <xdr:col>35</xdr:col>
      <xdr:colOff>104775</xdr:colOff>
      <xdr:row>23</xdr:row>
      <xdr:rowOff>146100</xdr:rowOff>
    </xdr:to>
    <xdr:cxnSp macro="">
      <xdr:nvCxnSpPr>
        <xdr:cNvPr id="20" name="Connecteur droit 19"/>
        <xdr:cNvCxnSpPr/>
      </xdr:nvCxnSpPr>
      <xdr:spPr>
        <a:xfrm rot="16200000" flipH="1">
          <a:off x="4598962" y="3202013"/>
          <a:ext cx="98475" cy="0"/>
        </a:xfrm>
        <a:prstGeom prst="line">
          <a:avLst/>
        </a:prstGeom>
        <a:ln w="19050">
          <a:solidFill>
            <a:srgbClr val="000099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95250</xdr:colOff>
      <xdr:row>23</xdr:row>
      <xdr:rowOff>38100</xdr:rowOff>
    </xdr:from>
    <xdr:to>
      <xdr:col>33</xdr:col>
      <xdr:colOff>95250</xdr:colOff>
      <xdr:row>23</xdr:row>
      <xdr:rowOff>146100</xdr:rowOff>
    </xdr:to>
    <xdr:cxnSp macro="">
      <xdr:nvCxnSpPr>
        <xdr:cNvPr id="21" name="Connecteur droit 20"/>
        <xdr:cNvCxnSpPr/>
      </xdr:nvCxnSpPr>
      <xdr:spPr>
        <a:xfrm rot="16200000" flipH="1">
          <a:off x="4322737" y="3202013"/>
          <a:ext cx="98475" cy="0"/>
        </a:xfrm>
        <a:prstGeom prst="line">
          <a:avLst/>
        </a:prstGeom>
        <a:ln w="19050">
          <a:solidFill>
            <a:srgbClr val="000099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104775</xdr:colOff>
      <xdr:row>23</xdr:row>
      <xdr:rowOff>47625</xdr:rowOff>
    </xdr:from>
    <xdr:to>
      <xdr:col>41</xdr:col>
      <xdr:colOff>104775</xdr:colOff>
      <xdr:row>24</xdr:row>
      <xdr:rowOff>3225</xdr:rowOff>
    </xdr:to>
    <xdr:cxnSp macro="">
      <xdr:nvCxnSpPr>
        <xdr:cNvPr id="22" name="Connecteur droit 21"/>
        <xdr:cNvCxnSpPr/>
      </xdr:nvCxnSpPr>
      <xdr:spPr>
        <a:xfrm rot="16200000" flipH="1">
          <a:off x="5403825" y="3206775"/>
          <a:ext cx="88950" cy="0"/>
        </a:xfrm>
        <a:prstGeom prst="line">
          <a:avLst/>
        </a:prstGeom>
        <a:ln w="19050">
          <a:solidFill>
            <a:srgbClr val="000099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104775</xdr:colOff>
      <xdr:row>23</xdr:row>
      <xdr:rowOff>38100</xdr:rowOff>
    </xdr:from>
    <xdr:to>
      <xdr:col>31</xdr:col>
      <xdr:colOff>104775</xdr:colOff>
      <xdr:row>23</xdr:row>
      <xdr:rowOff>146100</xdr:rowOff>
    </xdr:to>
    <xdr:cxnSp macro="">
      <xdr:nvCxnSpPr>
        <xdr:cNvPr id="23" name="Connecteur droit 22"/>
        <xdr:cNvCxnSpPr/>
      </xdr:nvCxnSpPr>
      <xdr:spPr>
        <a:xfrm rot="16200000" flipH="1">
          <a:off x="4065562" y="3202013"/>
          <a:ext cx="98475" cy="0"/>
        </a:xfrm>
        <a:prstGeom prst="line">
          <a:avLst/>
        </a:prstGeom>
        <a:ln w="19050">
          <a:solidFill>
            <a:srgbClr val="000099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104775</xdr:colOff>
      <xdr:row>23</xdr:row>
      <xdr:rowOff>38100</xdr:rowOff>
    </xdr:from>
    <xdr:to>
      <xdr:col>29</xdr:col>
      <xdr:colOff>104775</xdr:colOff>
      <xdr:row>23</xdr:row>
      <xdr:rowOff>146100</xdr:rowOff>
    </xdr:to>
    <xdr:cxnSp macro="">
      <xdr:nvCxnSpPr>
        <xdr:cNvPr id="24" name="Connecteur droit 23"/>
        <xdr:cNvCxnSpPr/>
      </xdr:nvCxnSpPr>
      <xdr:spPr>
        <a:xfrm rot="16200000" flipH="1">
          <a:off x="3770287" y="3202013"/>
          <a:ext cx="98475" cy="0"/>
        </a:xfrm>
        <a:prstGeom prst="line">
          <a:avLst/>
        </a:prstGeom>
        <a:ln w="19050">
          <a:solidFill>
            <a:srgbClr val="000099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104775</xdr:colOff>
      <xdr:row>23</xdr:row>
      <xdr:rowOff>38100</xdr:rowOff>
    </xdr:from>
    <xdr:to>
      <xdr:col>27</xdr:col>
      <xdr:colOff>104775</xdr:colOff>
      <xdr:row>23</xdr:row>
      <xdr:rowOff>146100</xdr:rowOff>
    </xdr:to>
    <xdr:cxnSp macro="">
      <xdr:nvCxnSpPr>
        <xdr:cNvPr id="25" name="Connecteur droit 24"/>
        <xdr:cNvCxnSpPr/>
      </xdr:nvCxnSpPr>
      <xdr:spPr>
        <a:xfrm rot="16200000" flipH="1">
          <a:off x="3503587" y="3202013"/>
          <a:ext cx="98475" cy="0"/>
        </a:xfrm>
        <a:prstGeom prst="line">
          <a:avLst/>
        </a:prstGeom>
        <a:ln w="19050">
          <a:solidFill>
            <a:srgbClr val="000099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123825</xdr:colOff>
      <xdr:row>23</xdr:row>
      <xdr:rowOff>47625</xdr:rowOff>
    </xdr:from>
    <xdr:to>
      <xdr:col>25</xdr:col>
      <xdr:colOff>123825</xdr:colOff>
      <xdr:row>24</xdr:row>
      <xdr:rowOff>3225</xdr:rowOff>
    </xdr:to>
    <xdr:cxnSp macro="">
      <xdr:nvCxnSpPr>
        <xdr:cNvPr id="26" name="Connecteur droit 25"/>
        <xdr:cNvCxnSpPr/>
      </xdr:nvCxnSpPr>
      <xdr:spPr>
        <a:xfrm rot="16200000" flipH="1">
          <a:off x="3232125" y="3206775"/>
          <a:ext cx="88950" cy="0"/>
        </a:xfrm>
        <a:prstGeom prst="line">
          <a:avLst/>
        </a:prstGeom>
        <a:ln w="19050">
          <a:solidFill>
            <a:srgbClr val="000099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104775</xdr:colOff>
      <xdr:row>25</xdr:row>
      <xdr:rowOff>34873</xdr:rowOff>
    </xdr:from>
    <xdr:to>
      <xdr:col>39</xdr:col>
      <xdr:colOff>104775</xdr:colOff>
      <xdr:row>25</xdr:row>
      <xdr:rowOff>142873</xdr:rowOff>
    </xdr:to>
    <xdr:cxnSp macro="">
      <xdr:nvCxnSpPr>
        <xdr:cNvPr id="27" name="Connecteur droit 26"/>
        <xdr:cNvCxnSpPr/>
      </xdr:nvCxnSpPr>
      <xdr:spPr>
        <a:xfrm rot="16200000" flipH="1">
          <a:off x="5132362" y="3389286"/>
          <a:ext cx="98475" cy="0"/>
        </a:xfrm>
        <a:prstGeom prst="line">
          <a:avLst/>
        </a:prstGeom>
        <a:ln w="19050">
          <a:solidFill>
            <a:srgbClr val="000099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95250</xdr:colOff>
      <xdr:row>25</xdr:row>
      <xdr:rowOff>47625</xdr:rowOff>
    </xdr:from>
    <xdr:to>
      <xdr:col>37</xdr:col>
      <xdr:colOff>95250</xdr:colOff>
      <xdr:row>26</xdr:row>
      <xdr:rowOff>3225</xdr:rowOff>
    </xdr:to>
    <xdr:cxnSp macro="">
      <xdr:nvCxnSpPr>
        <xdr:cNvPr id="28" name="Connecteur droit 27"/>
        <xdr:cNvCxnSpPr/>
      </xdr:nvCxnSpPr>
      <xdr:spPr>
        <a:xfrm rot="16200000" flipH="1">
          <a:off x="4860900" y="3397275"/>
          <a:ext cx="88950" cy="0"/>
        </a:xfrm>
        <a:prstGeom prst="line">
          <a:avLst/>
        </a:prstGeom>
        <a:ln w="19050">
          <a:solidFill>
            <a:srgbClr val="000099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104775</xdr:colOff>
      <xdr:row>25</xdr:row>
      <xdr:rowOff>38100</xdr:rowOff>
    </xdr:from>
    <xdr:to>
      <xdr:col>35</xdr:col>
      <xdr:colOff>104775</xdr:colOff>
      <xdr:row>25</xdr:row>
      <xdr:rowOff>146100</xdr:rowOff>
    </xdr:to>
    <xdr:cxnSp macro="">
      <xdr:nvCxnSpPr>
        <xdr:cNvPr id="29" name="Connecteur droit 28"/>
        <xdr:cNvCxnSpPr/>
      </xdr:nvCxnSpPr>
      <xdr:spPr>
        <a:xfrm rot="16200000" flipH="1">
          <a:off x="4598962" y="3392513"/>
          <a:ext cx="98475" cy="0"/>
        </a:xfrm>
        <a:prstGeom prst="line">
          <a:avLst/>
        </a:prstGeom>
        <a:ln w="19050">
          <a:solidFill>
            <a:srgbClr val="000099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95250</xdr:colOff>
      <xdr:row>25</xdr:row>
      <xdr:rowOff>38100</xdr:rowOff>
    </xdr:from>
    <xdr:to>
      <xdr:col>33</xdr:col>
      <xdr:colOff>95250</xdr:colOff>
      <xdr:row>25</xdr:row>
      <xdr:rowOff>146100</xdr:rowOff>
    </xdr:to>
    <xdr:cxnSp macro="">
      <xdr:nvCxnSpPr>
        <xdr:cNvPr id="30" name="Connecteur droit 29"/>
        <xdr:cNvCxnSpPr/>
      </xdr:nvCxnSpPr>
      <xdr:spPr>
        <a:xfrm rot="16200000" flipH="1">
          <a:off x="4322737" y="3392513"/>
          <a:ext cx="98475" cy="0"/>
        </a:xfrm>
        <a:prstGeom prst="line">
          <a:avLst/>
        </a:prstGeom>
        <a:ln w="19050">
          <a:solidFill>
            <a:srgbClr val="000099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104775</xdr:colOff>
      <xdr:row>25</xdr:row>
      <xdr:rowOff>47625</xdr:rowOff>
    </xdr:from>
    <xdr:to>
      <xdr:col>41</xdr:col>
      <xdr:colOff>104775</xdr:colOff>
      <xdr:row>26</xdr:row>
      <xdr:rowOff>3225</xdr:rowOff>
    </xdr:to>
    <xdr:cxnSp macro="">
      <xdr:nvCxnSpPr>
        <xdr:cNvPr id="31" name="Connecteur droit 30"/>
        <xdr:cNvCxnSpPr/>
      </xdr:nvCxnSpPr>
      <xdr:spPr>
        <a:xfrm rot="16200000" flipH="1">
          <a:off x="5403825" y="3397275"/>
          <a:ext cx="88950" cy="0"/>
        </a:xfrm>
        <a:prstGeom prst="line">
          <a:avLst/>
        </a:prstGeom>
        <a:ln w="19050">
          <a:solidFill>
            <a:srgbClr val="000099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104775</xdr:colOff>
      <xdr:row>25</xdr:row>
      <xdr:rowOff>38100</xdr:rowOff>
    </xdr:from>
    <xdr:to>
      <xdr:col>31</xdr:col>
      <xdr:colOff>104775</xdr:colOff>
      <xdr:row>25</xdr:row>
      <xdr:rowOff>146100</xdr:rowOff>
    </xdr:to>
    <xdr:cxnSp macro="">
      <xdr:nvCxnSpPr>
        <xdr:cNvPr id="32" name="Connecteur droit 31"/>
        <xdr:cNvCxnSpPr/>
      </xdr:nvCxnSpPr>
      <xdr:spPr>
        <a:xfrm rot="16200000" flipH="1">
          <a:off x="4065562" y="3392513"/>
          <a:ext cx="98475" cy="0"/>
        </a:xfrm>
        <a:prstGeom prst="line">
          <a:avLst/>
        </a:prstGeom>
        <a:ln w="19050">
          <a:solidFill>
            <a:srgbClr val="000099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104775</xdr:colOff>
      <xdr:row>25</xdr:row>
      <xdr:rowOff>38100</xdr:rowOff>
    </xdr:from>
    <xdr:to>
      <xdr:col>29</xdr:col>
      <xdr:colOff>104775</xdr:colOff>
      <xdr:row>25</xdr:row>
      <xdr:rowOff>146100</xdr:rowOff>
    </xdr:to>
    <xdr:cxnSp macro="">
      <xdr:nvCxnSpPr>
        <xdr:cNvPr id="33" name="Connecteur droit 32"/>
        <xdr:cNvCxnSpPr/>
      </xdr:nvCxnSpPr>
      <xdr:spPr>
        <a:xfrm rot="16200000" flipH="1">
          <a:off x="3770287" y="3392513"/>
          <a:ext cx="98475" cy="0"/>
        </a:xfrm>
        <a:prstGeom prst="line">
          <a:avLst/>
        </a:prstGeom>
        <a:ln w="19050">
          <a:solidFill>
            <a:srgbClr val="000099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104775</xdr:colOff>
      <xdr:row>25</xdr:row>
      <xdr:rowOff>9525</xdr:rowOff>
    </xdr:from>
    <xdr:to>
      <xdr:col>27</xdr:col>
      <xdr:colOff>104775</xdr:colOff>
      <xdr:row>25</xdr:row>
      <xdr:rowOff>117525</xdr:rowOff>
    </xdr:to>
    <xdr:cxnSp macro="">
      <xdr:nvCxnSpPr>
        <xdr:cNvPr id="34" name="Connecteur droit 33"/>
        <xdr:cNvCxnSpPr/>
      </xdr:nvCxnSpPr>
      <xdr:spPr>
        <a:xfrm rot="16200000" flipH="1">
          <a:off x="3498825" y="3368700"/>
          <a:ext cx="108000" cy="0"/>
        </a:xfrm>
        <a:prstGeom prst="line">
          <a:avLst/>
        </a:prstGeom>
        <a:ln w="19050">
          <a:solidFill>
            <a:srgbClr val="000099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123825</xdr:colOff>
      <xdr:row>25</xdr:row>
      <xdr:rowOff>47625</xdr:rowOff>
    </xdr:from>
    <xdr:to>
      <xdr:col>25</xdr:col>
      <xdr:colOff>123825</xdr:colOff>
      <xdr:row>26</xdr:row>
      <xdr:rowOff>3225</xdr:rowOff>
    </xdr:to>
    <xdr:cxnSp macro="">
      <xdr:nvCxnSpPr>
        <xdr:cNvPr id="35" name="Connecteur droit 34"/>
        <xdr:cNvCxnSpPr/>
      </xdr:nvCxnSpPr>
      <xdr:spPr>
        <a:xfrm rot="16200000" flipH="1">
          <a:off x="3232125" y="3397275"/>
          <a:ext cx="88950" cy="0"/>
        </a:xfrm>
        <a:prstGeom prst="line">
          <a:avLst/>
        </a:prstGeom>
        <a:ln w="19050">
          <a:solidFill>
            <a:srgbClr val="000099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104775</xdr:colOff>
      <xdr:row>27</xdr:row>
      <xdr:rowOff>34873</xdr:rowOff>
    </xdr:from>
    <xdr:to>
      <xdr:col>39</xdr:col>
      <xdr:colOff>104775</xdr:colOff>
      <xdr:row>27</xdr:row>
      <xdr:rowOff>142873</xdr:rowOff>
    </xdr:to>
    <xdr:cxnSp macro="">
      <xdr:nvCxnSpPr>
        <xdr:cNvPr id="36" name="Connecteur droit 35"/>
        <xdr:cNvCxnSpPr/>
      </xdr:nvCxnSpPr>
      <xdr:spPr>
        <a:xfrm rot="16200000" flipH="1">
          <a:off x="5137125" y="3575023"/>
          <a:ext cx="88950" cy="0"/>
        </a:xfrm>
        <a:prstGeom prst="line">
          <a:avLst/>
        </a:prstGeom>
        <a:ln w="19050">
          <a:solidFill>
            <a:srgbClr val="000099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95250</xdr:colOff>
      <xdr:row>27</xdr:row>
      <xdr:rowOff>47625</xdr:rowOff>
    </xdr:from>
    <xdr:to>
      <xdr:col>37</xdr:col>
      <xdr:colOff>95250</xdr:colOff>
      <xdr:row>28</xdr:row>
      <xdr:rowOff>3225</xdr:rowOff>
    </xdr:to>
    <xdr:cxnSp macro="">
      <xdr:nvCxnSpPr>
        <xdr:cNvPr id="37" name="Connecteur droit 36"/>
        <xdr:cNvCxnSpPr/>
      </xdr:nvCxnSpPr>
      <xdr:spPr>
        <a:xfrm rot="16200000" flipH="1">
          <a:off x="4865662" y="3583013"/>
          <a:ext cx="79425" cy="0"/>
        </a:xfrm>
        <a:prstGeom prst="line">
          <a:avLst/>
        </a:prstGeom>
        <a:ln w="19050">
          <a:solidFill>
            <a:srgbClr val="000099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104775</xdr:colOff>
      <xdr:row>27</xdr:row>
      <xdr:rowOff>38100</xdr:rowOff>
    </xdr:from>
    <xdr:to>
      <xdr:col>35</xdr:col>
      <xdr:colOff>104775</xdr:colOff>
      <xdr:row>27</xdr:row>
      <xdr:rowOff>146100</xdr:rowOff>
    </xdr:to>
    <xdr:cxnSp macro="">
      <xdr:nvCxnSpPr>
        <xdr:cNvPr id="38" name="Connecteur droit 37"/>
        <xdr:cNvCxnSpPr/>
      </xdr:nvCxnSpPr>
      <xdr:spPr>
        <a:xfrm rot="16200000" flipH="1">
          <a:off x="4603725" y="3578250"/>
          <a:ext cx="88950" cy="0"/>
        </a:xfrm>
        <a:prstGeom prst="line">
          <a:avLst/>
        </a:prstGeom>
        <a:ln w="19050">
          <a:solidFill>
            <a:srgbClr val="000099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95250</xdr:colOff>
      <xdr:row>27</xdr:row>
      <xdr:rowOff>38100</xdr:rowOff>
    </xdr:from>
    <xdr:to>
      <xdr:col>33</xdr:col>
      <xdr:colOff>95250</xdr:colOff>
      <xdr:row>27</xdr:row>
      <xdr:rowOff>146100</xdr:rowOff>
    </xdr:to>
    <xdr:cxnSp macro="">
      <xdr:nvCxnSpPr>
        <xdr:cNvPr id="39" name="Connecteur droit 38"/>
        <xdr:cNvCxnSpPr/>
      </xdr:nvCxnSpPr>
      <xdr:spPr>
        <a:xfrm rot="16200000" flipH="1">
          <a:off x="4327500" y="3578250"/>
          <a:ext cx="88950" cy="0"/>
        </a:xfrm>
        <a:prstGeom prst="line">
          <a:avLst/>
        </a:prstGeom>
        <a:ln w="19050">
          <a:solidFill>
            <a:srgbClr val="000099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104775</xdr:colOff>
      <xdr:row>27</xdr:row>
      <xdr:rowOff>47625</xdr:rowOff>
    </xdr:from>
    <xdr:to>
      <xdr:col>41</xdr:col>
      <xdr:colOff>104775</xdr:colOff>
      <xdr:row>28</xdr:row>
      <xdr:rowOff>3225</xdr:rowOff>
    </xdr:to>
    <xdr:cxnSp macro="">
      <xdr:nvCxnSpPr>
        <xdr:cNvPr id="40" name="Connecteur droit 39"/>
        <xdr:cNvCxnSpPr/>
      </xdr:nvCxnSpPr>
      <xdr:spPr>
        <a:xfrm rot="16200000" flipH="1">
          <a:off x="5408587" y="3583013"/>
          <a:ext cx="79425" cy="0"/>
        </a:xfrm>
        <a:prstGeom prst="line">
          <a:avLst/>
        </a:prstGeom>
        <a:ln w="19050">
          <a:solidFill>
            <a:srgbClr val="000099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104775</xdr:colOff>
      <xdr:row>27</xdr:row>
      <xdr:rowOff>38100</xdr:rowOff>
    </xdr:from>
    <xdr:to>
      <xdr:col>31</xdr:col>
      <xdr:colOff>104775</xdr:colOff>
      <xdr:row>27</xdr:row>
      <xdr:rowOff>146100</xdr:rowOff>
    </xdr:to>
    <xdr:cxnSp macro="">
      <xdr:nvCxnSpPr>
        <xdr:cNvPr id="41" name="Connecteur droit 40"/>
        <xdr:cNvCxnSpPr/>
      </xdr:nvCxnSpPr>
      <xdr:spPr>
        <a:xfrm rot="16200000" flipH="1">
          <a:off x="4070325" y="3578250"/>
          <a:ext cx="88950" cy="0"/>
        </a:xfrm>
        <a:prstGeom prst="line">
          <a:avLst/>
        </a:prstGeom>
        <a:ln w="19050">
          <a:solidFill>
            <a:srgbClr val="000099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104775</xdr:colOff>
      <xdr:row>27</xdr:row>
      <xdr:rowOff>38100</xdr:rowOff>
    </xdr:from>
    <xdr:to>
      <xdr:col>29</xdr:col>
      <xdr:colOff>104775</xdr:colOff>
      <xdr:row>27</xdr:row>
      <xdr:rowOff>146100</xdr:rowOff>
    </xdr:to>
    <xdr:cxnSp macro="">
      <xdr:nvCxnSpPr>
        <xdr:cNvPr id="42" name="Connecteur droit 41"/>
        <xdr:cNvCxnSpPr/>
      </xdr:nvCxnSpPr>
      <xdr:spPr>
        <a:xfrm rot="16200000" flipH="1">
          <a:off x="3775050" y="3578250"/>
          <a:ext cx="88950" cy="0"/>
        </a:xfrm>
        <a:prstGeom prst="line">
          <a:avLst/>
        </a:prstGeom>
        <a:ln w="19050">
          <a:solidFill>
            <a:srgbClr val="000099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104775</xdr:colOff>
      <xdr:row>27</xdr:row>
      <xdr:rowOff>38100</xdr:rowOff>
    </xdr:from>
    <xdr:to>
      <xdr:col>27</xdr:col>
      <xdr:colOff>104775</xdr:colOff>
      <xdr:row>27</xdr:row>
      <xdr:rowOff>146100</xdr:rowOff>
    </xdr:to>
    <xdr:cxnSp macro="">
      <xdr:nvCxnSpPr>
        <xdr:cNvPr id="43" name="Connecteur droit 42"/>
        <xdr:cNvCxnSpPr/>
      </xdr:nvCxnSpPr>
      <xdr:spPr>
        <a:xfrm rot="16200000" flipH="1">
          <a:off x="3508350" y="3578250"/>
          <a:ext cx="88950" cy="0"/>
        </a:xfrm>
        <a:prstGeom prst="line">
          <a:avLst/>
        </a:prstGeom>
        <a:ln w="19050">
          <a:solidFill>
            <a:srgbClr val="000099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123825</xdr:colOff>
      <xdr:row>27</xdr:row>
      <xdr:rowOff>47625</xdr:rowOff>
    </xdr:from>
    <xdr:to>
      <xdr:col>25</xdr:col>
      <xdr:colOff>123825</xdr:colOff>
      <xdr:row>28</xdr:row>
      <xdr:rowOff>3225</xdr:rowOff>
    </xdr:to>
    <xdr:cxnSp macro="">
      <xdr:nvCxnSpPr>
        <xdr:cNvPr id="44" name="Connecteur droit 43"/>
        <xdr:cNvCxnSpPr/>
      </xdr:nvCxnSpPr>
      <xdr:spPr>
        <a:xfrm rot="16200000" flipH="1">
          <a:off x="3236887" y="3583013"/>
          <a:ext cx="79425" cy="0"/>
        </a:xfrm>
        <a:prstGeom prst="line">
          <a:avLst/>
        </a:prstGeom>
        <a:ln w="19050">
          <a:solidFill>
            <a:srgbClr val="000099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104775</xdr:colOff>
      <xdr:row>29</xdr:row>
      <xdr:rowOff>34873</xdr:rowOff>
    </xdr:from>
    <xdr:to>
      <xdr:col>39</xdr:col>
      <xdr:colOff>104775</xdr:colOff>
      <xdr:row>29</xdr:row>
      <xdr:rowOff>142873</xdr:rowOff>
    </xdr:to>
    <xdr:cxnSp macro="">
      <xdr:nvCxnSpPr>
        <xdr:cNvPr id="45" name="Connecteur droit 44"/>
        <xdr:cNvCxnSpPr/>
      </xdr:nvCxnSpPr>
      <xdr:spPr>
        <a:xfrm rot="16200000" flipH="1">
          <a:off x="5132362" y="3760761"/>
          <a:ext cx="98475" cy="0"/>
        </a:xfrm>
        <a:prstGeom prst="line">
          <a:avLst/>
        </a:prstGeom>
        <a:ln w="19050">
          <a:solidFill>
            <a:srgbClr val="000099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95250</xdr:colOff>
      <xdr:row>29</xdr:row>
      <xdr:rowOff>47625</xdr:rowOff>
    </xdr:from>
    <xdr:to>
      <xdr:col>37</xdr:col>
      <xdr:colOff>95250</xdr:colOff>
      <xdr:row>30</xdr:row>
      <xdr:rowOff>3225</xdr:rowOff>
    </xdr:to>
    <xdr:cxnSp macro="">
      <xdr:nvCxnSpPr>
        <xdr:cNvPr id="46" name="Connecteur droit 45"/>
        <xdr:cNvCxnSpPr/>
      </xdr:nvCxnSpPr>
      <xdr:spPr>
        <a:xfrm rot="16200000" flipH="1">
          <a:off x="4860900" y="3768750"/>
          <a:ext cx="88950" cy="0"/>
        </a:xfrm>
        <a:prstGeom prst="line">
          <a:avLst/>
        </a:prstGeom>
        <a:ln w="19050">
          <a:solidFill>
            <a:srgbClr val="000099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104775</xdr:colOff>
      <xdr:row>29</xdr:row>
      <xdr:rowOff>38100</xdr:rowOff>
    </xdr:from>
    <xdr:to>
      <xdr:col>35</xdr:col>
      <xdr:colOff>104775</xdr:colOff>
      <xdr:row>29</xdr:row>
      <xdr:rowOff>146100</xdr:rowOff>
    </xdr:to>
    <xdr:cxnSp macro="">
      <xdr:nvCxnSpPr>
        <xdr:cNvPr id="47" name="Connecteur droit 46"/>
        <xdr:cNvCxnSpPr/>
      </xdr:nvCxnSpPr>
      <xdr:spPr>
        <a:xfrm rot="16200000" flipH="1">
          <a:off x="4598962" y="3763988"/>
          <a:ext cx="98475" cy="0"/>
        </a:xfrm>
        <a:prstGeom prst="line">
          <a:avLst/>
        </a:prstGeom>
        <a:ln w="19050">
          <a:solidFill>
            <a:srgbClr val="000099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95250</xdr:colOff>
      <xdr:row>29</xdr:row>
      <xdr:rowOff>38100</xdr:rowOff>
    </xdr:from>
    <xdr:to>
      <xdr:col>33</xdr:col>
      <xdr:colOff>95250</xdr:colOff>
      <xdr:row>29</xdr:row>
      <xdr:rowOff>146100</xdr:rowOff>
    </xdr:to>
    <xdr:cxnSp macro="">
      <xdr:nvCxnSpPr>
        <xdr:cNvPr id="48" name="Connecteur droit 47"/>
        <xdr:cNvCxnSpPr/>
      </xdr:nvCxnSpPr>
      <xdr:spPr>
        <a:xfrm rot="16200000" flipH="1">
          <a:off x="4322737" y="3763988"/>
          <a:ext cx="98475" cy="0"/>
        </a:xfrm>
        <a:prstGeom prst="line">
          <a:avLst/>
        </a:prstGeom>
        <a:ln w="19050">
          <a:solidFill>
            <a:srgbClr val="000099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104775</xdr:colOff>
      <xdr:row>29</xdr:row>
      <xdr:rowOff>47625</xdr:rowOff>
    </xdr:from>
    <xdr:to>
      <xdr:col>41</xdr:col>
      <xdr:colOff>104775</xdr:colOff>
      <xdr:row>30</xdr:row>
      <xdr:rowOff>3225</xdr:rowOff>
    </xdr:to>
    <xdr:cxnSp macro="">
      <xdr:nvCxnSpPr>
        <xdr:cNvPr id="49" name="Connecteur droit 48"/>
        <xdr:cNvCxnSpPr/>
      </xdr:nvCxnSpPr>
      <xdr:spPr>
        <a:xfrm rot="16200000" flipH="1">
          <a:off x="5403825" y="3768750"/>
          <a:ext cx="88950" cy="0"/>
        </a:xfrm>
        <a:prstGeom prst="line">
          <a:avLst/>
        </a:prstGeom>
        <a:ln w="19050">
          <a:solidFill>
            <a:srgbClr val="000099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104775</xdr:colOff>
      <xdr:row>29</xdr:row>
      <xdr:rowOff>38100</xdr:rowOff>
    </xdr:from>
    <xdr:to>
      <xdr:col>31</xdr:col>
      <xdr:colOff>104775</xdr:colOff>
      <xdr:row>29</xdr:row>
      <xdr:rowOff>146100</xdr:rowOff>
    </xdr:to>
    <xdr:cxnSp macro="">
      <xdr:nvCxnSpPr>
        <xdr:cNvPr id="50" name="Connecteur droit 49"/>
        <xdr:cNvCxnSpPr/>
      </xdr:nvCxnSpPr>
      <xdr:spPr>
        <a:xfrm rot="16200000" flipH="1">
          <a:off x="4065562" y="3763988"/>
          <a:ext cx="98475" cy="0"/>
        </a:xfrm>
        <a:prstGeom prst="line">
          <a:avLst/>
        </a:prstGeom>
        <a:ln w="19050">
          <a:solidFill>
            <a:srgbClr val="000099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104775</xdr:colOff>
      <xdr:row>29</xdr:row>
      <xdr:rowOff>38100</xdr:rowOff>
    </xdr:from>
    <xdr:to>
      <xdr:col>29</xdr:col>
      <xdr:colOff>104775</xdr:colOff>
      <xdr:row>29</xdr:row>
      <xdr:rowOff>146100</xdr:rowOff>
    </xdr:to>
    <xdr:cxnSp macro="">
      <xdr:nvCxnSpPr>
        <xdr:cNvPr id="51" name="Connecteur droit 50"/>
        <xdr:cNvCxnSpPr/>
      </xdr:nvCxnSpPr>
      <xdr:spPr>
        <a:xfrm rot="16200000" flipH="1">
          <a:off x="3770287" y="3763988"/>
          <a:ext cx="98475" cy="0"/>
        </a:xfrm>
        <a:prstGeom prst="line">
          <a:avLst/>
        </a:prstGeom>
        <a:ln w="19050">
          <a:solidFill>
            <a:srgbClr val="000099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104775</xdr:colOff>
      <xdr:row>29</xdr:row>
      <xdr:rowOff>38100</xdr:rowOff>
    </xdr:from>
    <xdr:to>
      <xdr:col>27</xdr:col>
      <xdr:colOff>104775</xdr:colOff>
      <xdr:row>29</xdr:row>
      <xdr:rowOff>146100</xdr:rowOff>
    </xdr:to>
    <xdr:cxnSp macro="">
      <xdr:nvCxnSpPr>
        <xdr:cNvPr id="52" name="Connecteur droit 51"/>
        <xdr:cNvCxnSpPr/>
      </xdr:nvCxnSpPr>
      <xdr:spPr>
        <a:xfrm rot="16200000" flipH="1">
          <a:off x="3503587" y="3763988"/>
          <a:ext cx="98475" cy="0"/>
        </a:xfrm>
        <a:prstGeom prst="line">
          <a:avLst/>
        </a:prstGeom>
        <a:ln w="19050">
          <a:solidFill>
            <a:srgbClr val="000099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123825</xdr:colOff>
      <xdr:row>29</xdr:row>
      <xdr:rowOff>47625</xdr:rowOff>
    </xdr:from>
    <xdr:to>
      <xdr:col>25</xdr:col>
      <xdr:colOff>123825</xdr:colOff>
      <xdr:row>30</xdr:row>
      <xdr:rowOff>3225</xdr:rowOff>
    </xdr:to>
    <xdr:cxnSp macro="">
      <xdr:nvCxnSpPr>
        <xdr:cNvPr id="53" name="Connecteur droit 52"/>
        <xdr:cNvCxnSpPr/>
      </xdr:nvCxnSpPr>
      <xdr:spPr>
        <a:xfrm rot="16200000" flipH="1">
          <a:off x="3232125" y="3768750"/>
          <a:ext cx="88950" cy="0"/>
        </a:xfrm>
        <a:prstGeom prst="line">
          <a:avLst/>
        </a:prstGeom>
        <a:ln w="19050">
          <a:solidFill>
            <a:srgbClr val="000099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75</xdr:col>
      <xdr:colOff>123825</xdr:colOff>
      <xdr:row>36</xdr:row>
      <xdr:rowOff>66675</xdr:rowOff>
    </xdr:from>
    <xdr:to>
      <xdr:col>75</xdr:col>
      <xdr:colOff>123825</xdr:colOff>
      <xdr:row>36</xdr:row>
      <xdr:rowOff>174675</xdr:rowOff>
    </xdr:to>
    <xdr:cxnSp macro="">
      <xdr:nvCxnSpPr>
        <xdr:cNvPr id="54" name="Connecteur droit 53"/>
        <xdr:cNvCxnSpPr/>
      </xdr:nvCxnSpPr>
      <xdr:spPr>
        <a:xfrm rot="16200000" flipH="1">
          <a:off x="9813900" y="4749825"/>
          <a:ext cx="108000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71</xdr:col>
      <xdr:colOff>104775</xdr:colOff>
      <xdr:row>36</xdr:row>
      <xdr:rowOff>76200</xdr:rowOff>
    </xdr:from>
    <xdr:to>
      <xdr:col>71</xdr:col>
      <xdr:colOff>104775</xdr:colOff>
      <xdr:row>37</xdr:row>
      <xdr:rowOff>3225</xdr:rowOff>
    </xdr:to>
    <xdr:cxnSp macro="">
      <xdr:nvCxnSpPr>
        <xdr:cNvPr id="55" name="Connecteur droit 54"/>
        <xdr:cNvCxnSpPr/>
      </xdr:nvCxnSpPr>
      <xdr:spPr>
        <a:xfrm rot="16200000" flipH="1">
          <a:off x="9261450" y="4759350"/>
          <a:ext cx="108000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73</xdr:col>
      <xdr:colOff>104775</xdr:colOff>
      <xdr:row>36</xdr:row>
      <xdr:rowOff>76200</xdr:rowOff>
    </xdr:from>
    <xdr:to>
      <xdr:col>73</xdr:col>
      <xdr:colOff>104775</xdr:colOff>
      <xdr:row>37</xdr:row>
      <xdr:rowOff>3225</xdr:rowOff>
    </xdr:to>
    <xdr:cxnSp macro="">
      <xdr:nvCxnSpPr>
        <xdr:cNvPr id="56" name="Connecteur droit 55"/>
        <xdr:cNvCxnSpPr/>
      </xdr:nvCxnSpPr>
      <xdr:spPr>
        <a:xfrm rot="16200000" flipH="1">
          <a:off x="9528150" y="4759350"/>
          <a:ext cx="108000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69</xdr:col>
      <xdr:colOff>104775</xdr:colOff>
      <xdr:row>36</xdr:row>
      <xdr:rowOff>85725</xdr:rowOff>
    </xdr:from>
    <xdr:to>
      <xdr:col>69</xdr:col>
      <xdr:colOff>104775</xdr:colOff>
      <xdr:row>37</xdr:row>
      <xdr:rowOff>12750</xdr:rowOff>
    </xdr:to>
    <xdr:cxnSp macro="">
      <xdr:nvCxnSpPr>
        <xdr:cNvPr id="57" name="Connecteur droit 56"/>
        <xdr:cNvCxnSpPr/>
      </xdr:nvCxnSpPr>
      <xdr:spPr>
        <a:xfrm rot="16200000" flipH="1">
          <a:off x="8994750" y="4768875"/>
          <a:ext cx="108000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67</xdr:col>
      <xdr:colOff>104775</xdr:colOff>
      <xdr:row>36</xdr:row>
      <xdr:rowOff>66675</xdr:rowOff>
    </xdr:from>
    <xdr:to>
      <xdr:col>67</xdr:col>
      <xdr:colOff>104775</xdr:colOff>
      <xdr:row>36</xdr:row>
      <xdr:rowOff>174675</xdr:rowOff>
    </xdr:to>
    <xdr:cxnSp macro="">
      <xdr:nvCxnSpPr>
        <xdr:cNvPr id="58" name="Connecteur droit 57"/>
        <xdr:cNvCxnSpPr/>
      </xdr:nvCxnSpPr>
      <xdr:spPr>
        <a:xfrm rot="16200000" flipH="1">
          <a:off x="8728050" y="4749825"/>
          <a:ext cx="108000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63</xdr:col>
      <xdr:colOff>104775</xdr:colOff>
      <xdr:row>36</xdr:row>
      <xdr:rowOff>76200</xdr:rowOff>
    </xdr:from>
    <xdr:to>
      <xdr:col>63</xdr:col>
      <xdr:colOff>104775</xdr:colOff>
      <xdr:row>37</xdr:row>
      <xdr:rowOff>3225</xdr:rowOff>
    </xdr:to>
    <xdr:cxnSp macro="">
      <xdr:nvCxnSpPr>
        <xdr:cNvPr id="59" name="Connecteur droit 58"/>
        <xdr:cNvCxnSpPr/>
      </xdr:nvCxnSpPr>
      <xdr:spPr>
        <a:xfrm rot="16200000" flipH="1">
          <a:off x="8270850" y="4759350"/>
          <a:ext cx="108000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65</xdr:col>
      <xdr:colOff>104775</xdr:colOff>
      <xdr:row>36</xdr:row>
      <xdr:rowOff>66675</xdr:rowOff>
    </xdr:from>
    <xdr:to>
      <xdr:col>65</xdr:col>
      <xdr:colOff>104775</xdr:colOff>
      <xdr:row>36</xdr:row>
      <xdr:rowOff>174675</xdr:rowOff>
    </xdr:to>
    <xdr:cxnSp macro="">
      <xdr:nvCxnSpPr>
        <xdr:cNvPr id="60" name="Connecteur droit 59"/>
        <xdr:cNvCxnSpPr/>
      </xdr:nvCxnSpPr>
      <xdr:spPr>
        <a:xfrm rot="16200000" flipH="1">
          <a:off x="8461350" y="4749825"/>
          <a:ext cx="108000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61</xdr:col>
      <xdr:colOff>85725</xdr:colOff>
      <xdr:row>36</xdr:row>
      <xdr:rowOff>76200</xdr:rowOff>
    </xdr:from>
    <xdr:to>
      <xdr:col>61</xdr:col>
      <xdr:colOff>85725</xdr:colOff>
      <xdr:row>37</xdr:row>
      <xdr:rowOff>3225</xdr:rowOff>
    </xdr:to>
    <xdr:cxnSp macro="">
      <xdr:nvCxnSpPr>
        <xdr:cNvPr id="61" name="Connecteur droit 60"/>
        <xdr:cNvCxnSpPr/>
      </xdr:nvCxnSpPr>
      <xdr:spPr>
        <a:xfrm rot="16200000" flipH="1">
          <a:off x="8042250" y="4759350"/>
          <a:ext cx="108000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48</xdr:col>
      <xdr:colOff>104775</xdr:colOff>
      <xdr:row>43</xdr:row>
      <xdr:rowOff>38100</xdr:rowOff>
    </xdr:from>
    <xdr:to>
      <xdr:col>48</xdr:col>
      <xdr:colOff>104775</xdr:colOff>
      <xdr:row>43</xdr:row>
      <xdr:rowOff>146100</xdr:rowOff>
    </xdr:to>
    <xdr:cxnSp macro="">
      <xdr:nvCxnSpPr>
        <xdr:cNvPr id="62" name="Connecteur droit 61"/>
        <xdr:cNvCxnSpPr/>
      </xdr:nvCxnSpPr>
      <xdr:spPr>
        <a:xfrm rot="16200000" flipH="1">
          <a:off x="6332512" y="5621363"/>
          <a:ext cx="98475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46</xdr:col>
      <xdr:colOff>95250</xdr:colOff>
      <xdr:row>43</xdr:row>
      <xdr:rowOff>38100</xdr:rowOff>
    </xdr:from>
    <xdr:to>
      <xdr:col>46</xdr:col>
      <xdr:colOff>95250</xdr:colOff>
      <xdr:row>43</xdr:row>
      <xdr:rowOff>146100</xdr:rowOff>
    </xdr:to>
    <xdr:cxnSp macro="">
      <xdr:nvCxnSpPr>
        <xdr:cNvPr id="63" name="Connecteur droit 62"/>
        <xdr:cNvCxnSpPr/>
      </xdr:nvCxnSpPr>
      <xdr:spPr>
        <a:xfrm rot="16200000" flipH="1">
          <a:off x="6056287" y="5621363"/>
          <a:ext cx="98475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44</xdr:col>
      <xdr:colOff>104775</xdr:colOff>
      <xdr:row>43</xdr:row>
      <xdr:rowOff>38100</xdr:rowOff>
    </xdr:from>
    <xdr:to>
      <xdr:col>44</xdr:col>
      <xdr:colOff>104775</xdr:colOff>
      <xdr:row>43</xdr:row>
      <xdr:rowOff>146100</xdr:rowOff>
    </xdr:to>
    <xdr:cxnSp macro="">
      <xdr:nvCxnSpPr>
        <xdr:cNvPr id="64" name="Connecteur droit 63"/>
        <xdr:cNvCxnSpPr/>
      </xdr:nvCxnSpPr>
      <xdr:spPr>
        <a:xfrm rot="16200000" flipH="1">
          <a:off x="5799112" y="5621363"/>
          <a:ext cx="98475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104775</xdr:colOff>
      <xdr:row>43</xdr:row>
      <xdr:rowOff>38100</xdr:rowOff>
    </xdr:from>
    <xdr:to>
      <xdr:col>42</xdr:col>
      <xdr:colOff>104775</xdr:colOff>
      <xdr:row>43</xdr:row>
      <xdr:rowOff>146100</xdr:rowOff>
    </xdr:to>
    <xdr:cxnSp macro="">
      <xdr:nvCxnSpPr>
        <xdr:cNvPr id="65" name="Connecteur droit 64"/>
        <xdr:cNvCxnSpPr/>
      </xdr:nvCxnSpPr>
      <xdr:spPr>
        <a:xfrm rot="16200000" flipH="1">
          <a:off x="5532412" y="5621363"/>
          <a:ext cx="98475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104775</xdr:colOff>
      <xdr:row>43</xdr:row>
      <xdr:rowOff>38100</xdr:rowOff>
    </xdr:from>
    <xdr:to>
      <xdr:col>40</xdr:col>
      <xdr:colOff>104775</xdr:colOff>
      <xdr:row>43</xdr:row>
      <xdr:rowOff>146100</xdr:rowOff>
    </xdr:to>
    <xdr:cxnSp macro="">
      <xdr:nvCxnSpPr>
        <xdr:cNvPr id="66" name="Connecteur droit 65"/>
        <xdr:cNvCxnSpPr/>
      </xdr:nvCxnSpPr>
      <xdr:spPr>
        <a:xfrm rot="16200000" flipH="1">
          <a:off x="5265712" y="5621363"/>
          <a:ext cx="98475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123825</xdr:colOff>
      <xdr:row>43</xdr:row>
      <xdr:rowOff>47625</xdr:rowOff>
    </xdr:from>
    <xdr:to>
      <xdr:col>38</xdr:col>
      <xdr:colOff>123825</xdr:colOff>
      <xdr:row>44</xdr:row>
      <xdr:rowOff>3225</xdr:rowOff>
    </xdr:to>
    <xdr:cxnSp macro="">
      <xdr:nvCxnSpPr>
        <xdr:cNvPr id="67" name="Connecteur droit 66"/>
        <xdr:cNvCxnSpPr/>
      </xdr:nvCxnSpPr>
      <xdr:spPr>
        <a:xfrm rot="16200000" flipH="1">
          <a:off x="5022825" y="5626125"/>
          <a:ext cx="88950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49</xdr:col>
      <xdr:colOff>95250</xdr:colOff>
      <xdr:row>45</xdr:row>
      <xdr:rowOff>47625</xdr:rowOff>
    </xdr:from>
    <xdr:to>
      <xdr:col>49</xdr:col>
      <xdr:colOff>95250</xdr:colOff>
      <xdr:row>46</xdr:row>
      <xdr:rowOff>3225</xdr:rowOff>
    </xdr:to>
    <xdr:cxnSp macro="">
      <xdr:nvCxnSpPr>
        <xdr:cNvPr id="68" name="Connecteur droit 67"/>
        <xdr:cNvCxnSpPr/>
      </xdr:nvCxnSpPr>
      <xdr:spPr>
        <a:xfrm rot="16200000" flipH="1">
          <a:off x="6461100" y="5816625"/>
          <a:ext cx="88950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48</xdr:col>
      <xdr:colOff>104775</xdr:colOff>
      <xdr:row>45</xdr:row>
      <xdr:rowOff>38100</xdr:rowOff>
    </xdr:from>
    <xdr:to>
      <xdr:col>48</xdr:col>
      <xdr:colOff>104775</xdr:colOff>
      <xdr:row>45</xdr:row>
      <xdr:rowOff>146100</xdr:rowOff>
    </xdr:to>
    <xdr:cxnSp macro="">
      <xdr:nvCxnSpPr>
        <xdr:cNvPr id="69" name="Connecteur droit 68"/>
        <xdr:cNvCxnSpPr/>
      </xdr:nvCxnSpPr>
      <xdr:spPr>
        <a:xfrm rot="16200000" flipH="1">
          <a:off x="6332512" y="5811863"/>
          <a:ext cx="98475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46</xdr:col>
      <xdr:colOff>95250</xdr:colOff>
      <xdr:row>45</xdr:row>
      <xdr:rowOff>38100</xdr:rowOff>
    </xdr:from>
    <xdr:to>
      <xdr:col>46</xdr:col>
      <xdr:colOff>95250</xdr:colOff>
      <xdr:row>45</xdr:row>
      <xdr:rowOff>146100</xdr:rowOff>
    </xdr:to>
    <xdr:cxnSp macro="">
      <xdr:nvCxnSpPr>
        <xdr:cNvPr id="70" name="Connecteur droit 69"/>
        <xdr:cNvCxnSpPr/>
      </xdr:nvCxnSpPr>
      <xdr:spPr>
        <a:xfrm rot="16200000" flipH="1">
          <a:off x="6056287" y="5811863"/>
          <a:ext cx="98475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44</xdr:col>
      <xdr:colOff>104775</xdr:colOff>
      <xdr:row>45</xdr:row>
      <xdr:rowOff>38100</xdr:rowOff>
    </xdr:from>
    <xdr:to>
      <xdr:col>44</xdr:col>
      <xdr:colOff>104775</xdr:colOff>
      <xdr:row>45</xdr:row>
      <xdr:rowOff>146100</xdr:rowOff>
    </xdr:to>
    <xdr:cxnSp macro="">
      <xdr:nvCxnSpPr>
        <xdr:cNvPr id="71" name="Connecteur droit 70"/>
        <xdr:cNvCxnSpPr/>
      </xdr:nvCxnSpPr>
      <xdr:spPr>
        <a:xfrm rot="16200000" flipH="1">
          <a:off x="5799112" y="5811863"/>
          <a:ext cx="98475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104775</xdr:colOff>
      <xdr:row>45</xdr:row>
      <xdr:rowOff>38100</xdr:rowOff>
    </xdr:from>
    <xdr:to>
      <xdr:col>42</xdr:col>
      <xdr:colOff>104775</xdr:colOff>
      <xdr:row>45</xdr:row>
      <xdr:rowOff>146100</xdr:rowOff>
    </xdr:to>
    <xdr:cxnSp macro="">
      <xdr:nvCxnSpPr>
        <xdr:cNvPr id="72" name="Connecteur droit 71"/>
        <xdr:cNvCxnSpPr/>
      </xdr:nvCxnSpPr>
      <xdr:spPr>
        <a:xfrm rot="16200000" flipH="1">
          <a:off x="5532412" y="5811863"/>
          <a:ext cx="98475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104775</xdr:colOff>
      <xdr:row>45</xdr:row>
      <xdr:rowOff>38100</xdr:rowOff>
    </xdr:from>
    <xdr:to>
      <xdr:col>40</xdr:col>
      <xdr:colOff>104775</xdr:colOff>
      <xdr:row>45</xdr:row>
      <xdr:rowOff>146100</xdr:rowOff>
    </xdr:to>
    <xdr:cxnSp macro="">
      <xdr:nvCxnSpPr>
        <xdr:cNvPr id="73" name="Connecteur droit 72"/>
        <xdr:cNvCxnSpPr/>
      </xdr:nvCxnSpPr>
      <xdr:spPr>
        <a:xfrm rot="16200000" flipH="1">
          <a:off x="5265712" y="5811863"/>
          <a:ext cx="98475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123825</xdr:colOff>
      <xdr:row>45</xdr:row>
      <xdr:rowOff>47625</xdr:rowOff>
    </xdr:from>
    <xdr:to>
      <xdr:col>38</xdr:col>
      <xdr:colOff>123825</xdr:colOff>
      <xdr:row>46</xdr:row>
      <xdr:rowOff>3225</xdr:rowOff>
    </xdr:to>
    <xdr:cxnSp macro="">
      <xdr:nvCxnSpPr>
        <xdr:cNvPr id="74" name="Connecteur droit 73"/>
        <xdr:cNvCxnSpPr/>
      </xdr:nvCxnSpPr>
      <xdr:spPr>
        <a:xfrm rot="16200000" flipH="1">
          <a:off x="5022825" y="5816625"/>
          <a:ext cx="88950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52</xdr:col>
      <xdr:colOff>104775</xdr:colOff>
      <xdr:row>47</xdr:row>
      <xdr:rowOff>34873</xdr:rowOff>
    </xdr:from>
    <xdr:to>
      <xdr:col>52</xdr:col>
      <xdr:colOff>104775</xdr:colOff>
      <xdr:row>47</xdr:row>
      <xdr:rowOff>142873</xdr:rowOff>
    </xdr:to>
    <xdr:cxnSp macro="">
      <xdr:nvCxnSpPr>
        <xdr:cNvPr id="75" name="Connecteur droit 74"/>
        <xdr:cNvCxnSpPr/>
      </xdr:nvCxnSpPr>
      <xdr:spPr>
        <a:xfrm rot="16200000" flipH="1">
          <a:off x="6865912" y="5999136"/>
          <a:ext cx="98475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50</xdr:col>
      <xdr:colOff>95250</xdr:colOff>
      <xdr:row>47</xdr:row>
      <xdr:rowOff>47625</xdr:rowOff>
    </xdr:from>
    <xdr:to>
      <xdr:col>50</xdr:col>
      <xdr:colOff>95250</xdr:colOff>
      <xdr:row>48</xdr:row>
      <xdr:rowOff>3225</xdr:rowOff>
    </xdr:to>
    <xdr:cxnSp macro="">
      <xdr:nvCxnSpPr>
        <xdr:cNvPr id="76" name="Connecteur droit 75"/>
        <xdr:cNvCxnSpPr/>
      </xdr:nvCxnSpPr>
      <xdr:spPr>
        <a:xfrm rot="16200000" flipH="1">
          <a:off x="6594450" y="6007125"/>
          <a:ext cx="88950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48</xdr:col>
      <xdr:colOff>104775</xdr:colOff>
      <xdr:row>47</xdr:row>
      <xdr:rowOff>38100</xdr:rowOff>
    </xdr:from>
    <xdr:to>
      <xdr:col>48</xdr:col>
      <xdr:colOff>104775</xdr:colOff>
      <xdr:row>47</xdr:row>
      <xdr:rowOff>146100</xdr:rowOff>
    </xdr:to>
    <xdr:cxnSp macro="">
      <xdr:nvCxnSpPr>
        <xdr:cNvPr id="77" name="Connecteur droit 76"/>
        <xdr:cNvCxnSpPr/>
      </xdr:nvCxnSpPr>
      <xdr:spPr>
        <a:xfrm rot="16200000" flipH="1">
          <a:off x="6332512" y="6002363"/>
          <a:ext cx="98475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46</xdr:col>
      <xdr:colOff>95250</xdr:colOff>
      <xdr:row>47</xdr:row>
      <xdr:rowOff>38100</xdr:rowOff>
    </xdr:from>
    <xdr:to>
      <xdr:col>46</xdr:col>
      <xdr:colOff>95250</xdr:colOff>
      <xdr:row>47</xdr:row>
      <xdr:rowOff>146100</xdr:rowOff>
    </xdr:to>
    <xdr:cxnSp macro="">
      <xdr:nvCxnSpPr>
        <xdr:cNvPr id="78" name="Connecteur droit 77"/>
        <xdr:cNvCxnSpPr/>
      </xdr:nvCxnSpPr>
      <xdr:spPr>
        <a:xfrm rot="16200000" flipH="1">
          <a:off x="6056287" y="6002363"/>
          <a:ext cx="98475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54</xdr:col>
      <xdr:colOff>104775</xdr:colOff>
      <xdr:row>47</xdr:row>
      <xdr:rowOff>47625</xdr:rowOff>
    </xdr:from>
    <xdr:to>
      <xdr:col>54</xdr:col>
      <xdr:colOff>104775</xdr:colOff>
      <xdr:row>48</xdr:row>
      <xdr:rowOff>3225</xdr:rowOff>
    </xdr:to>
    <xdr:cxnSp macro="">
      <xdr:nvCxnSpPr>
        <xdr:cNvPr id="79" name="Connecteur droit 78"/>
        <xdr:cNvCxnSpPr/>
      </xdr:nvCxnSpPr>
      <xdr:spPr>
        <a:xfrm rot="16200000" flipH="1">
          <a:off x="7137375" y="6007125"/>
          <a:ext cx="88950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44</xdr:col>
      <xdr:colOff>104775</xdr:colOff>
      <xdr:row>47</xdr:row>
      <xdr:rowOff>38100</xdr:rowOff>
    </xdr:from>
    <xdr:to>
      <xdr:col>44</xdr:col>
      <xdr:colOff>104775</xdr:colOff>
      <xdr:row>47</xdr:row>
      <xdr:rowOff>146100</xdr:rowOff>
    </xdr:to>
    <xdr:cxnSp macro="">
      <xdr:nvCxnSpPr>
        <xdr:cNvPr id="80" name="Connecteur droit 79"/>
        <xdr:cNvCxnSpPr/>
      </xdr:nvCxnSpPr>
      <xdr:spPr>
        <a:xfrm rot="16200000" flipH="1">
          <a:off x="5799112" y="6002363"/>
          <a:ext cx="98475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104775</xdr:colOff>
      <xdr:row>47</xdr:row>
      <xdr:rowOff>38100</xdr:rowOff>
    </xdr:from>
    <xdr:to>
      <xdr:col>42</xdr:col>
      <xdr:colOff>104775</xdr:colOff>
      <xdr:row>47</xdr:row>
      <xdr:rowOff>146100</xdr:rowOff>
    </xdr:to>
    <xdr:cxnSp macro="">
      <xdr:nvCxnSpPr>
        <xdr:cNvPr id="81" name="Connecteur droit 80"/>
        <xdr:cNvCxnSpPr/>
      </xdr:nvCxnSpPr>
      <xdr:spPr>
        <a:xfrm rot="16200000" flipH="1">
          <a:off x="5532412" y="6002363"/>
          <a:ext cx="98475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104775</xdr:colOff>
      <xdr:row>47</xdr:row>
      <xdr:rowOff>9525</xdr:rowOff>
    </xdr:from>
    <xdr:to>
      <xdr:col>40</xdr:col>
      <xdr:colOff>104775</xdr:colOff>
      <xdr:row>47</xdr:row>
      <xdr:rowOff>117525</xdr:rowOff>
    </xdr:to>
    <xdr:cxnSp macro="">
      <xdr:nvCxnSpPr>
        <xdr:cNvPr id="82" name="Connecteur droit 81"/>
        <xdr:cNvCxnSpPr/>
      </xdr:nvCxnSpPr>
      <xdr:spPr>
        <a:xfrm rot="16200000" flipH="1">
          <a:off x="5260950" y="5978550"/>
          <a:ext cx="108000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123825</xdr:colOff>
      <xdr:row>47</xdr:row>
      <xdr:rowOff>47625</xdr:rowOff>
    </xdr:from>
    <xdr:to>
      <xdr:col>38</xdr:col>
      <xdr:colOff>123825</xdr:colOff>
      <xdr:row>48</xdr:row>
      <xdr:rowOff>3225</xdr:rowOff>
    </xdr:to>
    <xdr:cxnSp macro="">
      <xdr:nvCxnSpPr>
        <xdr:cNvPr id="83" name="Connecteur droit 82"/>
        <xdr:cNvCxnSpPr/>
      </xdr:nvCxnSpPr>
      <xdr:spPr>
        <a:xfrm rot="16200000" flipH="1">
          <a:off x="5022825" y="6007125"/>
          <a:ext cx="88950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52</xdr:col>
      <xdr:colOff>104775</xdr:colOff>
      <xdr:row>49</xdr:row>
      <xdr:rowOff>34873</xdr:rowOff>
    </xdr:from>
    <xdr:to>
      <xdr:col>52</xdr:col>
      <xdr:colOff>104775</xdr:colOff>
      <xdr:row>49</xdr:row>
      <xdr:rowOff>142873</xdr:rowOff>
    </xdr:to>
    <xdr:cxnSp macro="">
      <xdr:nvCxnSpPr>
        <xdr:cNvPr id="84" name="Connecteur droit 83"/>
        <xdr:cNvCxnSpPr/>
      </xdr:nvCxnSpPr>
      <xdr:spPr>
        <a:xfrm rot="16200000" flipH="1">
          <a:off x="6865912" y="6189636"/>
          <a:ext cx="98475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50</xdr:col>
      <xdr:colOff>95250</xdr:colOff>
      <xdr:row>49</xdr:row>
      <xdr:rowOff>47625</xdr:rowOff>
    </xdr:from>
    <xdr:to>
      <xdr:col>50</xdr:col>
      <xdr:colOff>95250</xdr:colOff>
      <xdr:row>50</xdr:row>
      <xdr:rowOff>3225</xdr:rowOff>
    </xdr:to>
    <xdr:cxnSp macro="">
      <xdr:nvCxnSpPr>
        <xdr:cNvPr id="85" name="Connecteur droit 84"/>
        <xdr:cNvCxnSpPr/>
      </xdr:nvCxnSpPr>
      <xdr:spPr>
        <a:xfrm rot="16200000" flipH="1">
          <a:off x="6594450" y="6197625"/>
          <a:ext cx="88950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48</xdr:col>
      <xdr:colOff>104775</xdr:colOff>
      <xdr:row>49</xdr:row>
      <xdr:rowOff>38100</xdr:rowOff>
    </xdr:from>
    <xdr:to>
      <xdr:col>48</xdr:col>
      <xdr:colOff>104775</xdr:colOff>
      <xdr:row>49</xdr:row>
      <xdr:rowOff>146100</xdr:rowOff>
    </xdr:to>
    <xdr:cxnSp macro="">
      <xdr:nvCxnSpPr>
        <xdr:cNvPr id="86" name="Connecteur droit 85"/>
        <xdr:cNvCxnSpPr/>
      </xdr:nvCxnSpPr>
      <xdr:spPr>
        <a:xfrm rot="16200000" flipH="1">
          <a:off x="6332512" y="6192863"/>
          <a:ext cx="98475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46</xdr:col>
      <xdr:colOff>95250</xdr:colOff>
      <xdr:row>49</xdr:row>
      <xdr:rowOff>38100</xdr:rowOff>
    </xdr:from>
    <xdr:to>
      <xdr:col>46</xdr:col>
      <xdr:colOff>95250</xdr:colOff>
      <xdr:row>49</xdr:row>
      <xdr:rowOff>146100</xdr:rowOff>
    </xdr:to>
    <xdr:cxnSp macro="">
      <xdr:nvCxnSpPr>
        <xdr:cNvPr id="87" name="Connecteur droit 86"/>
        <xdr:cNvCxnSpPr/>
      </xdr:nvCxnSpPr>
      <xdr:spPr>
        <a:xfrm rot="16200000" flipH="1">
          <a:off x="6056287" y="6192863"/>
          <a:ext cx="98475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54</xdr:col>
      <xdr:colOff>104775</xdr:colOff>
      <xdr:row>49</xdr:row>
      <xdr:rowOff>47625</xdr:rowOff>
    </xdr:from>
    <xdr:to>
      <xdr:col>54</xdr:col>
      <xdr:colOff>104775</xdr:colOff>
      <xdr:row>50</xdr:row>
      <xdr:rowOff>3225</xdr:rowOff>
    </xdr:to>
    <xdr:cxnSp macro="">
      <xdr:nvCxnSpPr>
        <xdr:cNvPr id="88" name="Connecteur droit 87"/>
        <xdr:cNvCxnSpPr/>
      </xdr:nvCxnSpPr>
      <xdr:spPr>
        <a:xfrm rot="16200000" flipH="1">
          <a:off x="7137375" y="6197625"/>
          <a:ext cx="88950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44</xdr:col>
      <xdr:colOff>104775</xdr:colOff>
      <xdr:row>49</xdr:row>
      <xdr:rowOff>38100</xdr:rowOff>
    </xdr:from>
    <xdr:to>
      <xdr:col>44</xdr:col>
      <xdr:colOff>104775</xdr:colOff>
      <xdr:row>49</xdr:row>
      <xdr:rowOff>146100</xdr:rowOff>
    </xdr:to>
    <xdr:cxnSp macro="">
      <xdr:nvCxnSpPr>
        <xdr:cNvPr id="89" name="Connecteur droit 88"/>
        <xdr:cNvCxnSpPr/>
      </xdr:nvCxnSpPr>
      <xdr:spPr>
        <a:xfrm rot="16200000" flipH="1">
          <a:off x="5799112" y="6192863"/>
          <a:ext cx="98475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104775</xdr:colOff>
      <xdr:row>49</xdr:row>
      <xdr:rowOff>38100</xdr:rowOff>
    </xdr:from>
    <xdr:to>
      <xdr:col>42</xdr:col>
      <xdr:colOff>104775</xdr:colOff>
      <xdr:row>49</xdr:row>
      <xdr:rowOff>146100</xdr:rowOff>
    </xdr:to>
    <xdr:cxnSp macro="">
      <xdr:nvCxnSpPr>
        <xdr:cNvPr id="90" name="Connecteur droit 89"/>
        <xdr:cNvCxnSpPr/>
      </xdr:nvCxnSpPr>
      <xdr:spPr>
        <a:xfrm rot="16200000" flipH="1">
          <a:off x="5532412" y="6192863"/>
          <a:ext cx="98475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104775</xdr:colOff>
      <xdr:row>49</xdr:row>
      <xdr:rowOff>38100</xdr:rowOff>
    </xdr:from>
    <xdr:to>
      <xdr:col>40</xdr:col>
      <xdr:colOff>104775</xdr:colOff>
      <xdr:row>49</xdr:row>
      <xdr:rowOff>146100</xdr:rowOff>
    </xdr:to>
    <xdr:cxnSp macro="">
      <xdr:nvCxnSpPr>
        <xdr:cNvPr id="91" name="Connecteur droit 90"/>
        <xdr:cNvCxnSpPr/>
      </xdr:nvCxnSpPr>
      <xdr:spPr>
        <a:xfrm rot="16200000" flipH="1">
          <a:off x="5265712" y="6192863"/>
          <a:ext cx="98475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123825</xdr:colOff>
      <xdr:row>49</xdr:row>
      <xdr:rowOff>47625</xdr:rowOff>
    </xdr:from>
    <xdr:to>
      <xdr:col>38</xdr:col>
      <xdr:colOff>123825</xdr:colOff>
      <xdr:row>50</xdr:row>
      <xdr:rowOff>3225</xdr:rowOff>
    </xdr:to>
    <xdr:cxnSp macro="">
      <xdr:nvCxnSpPr>
        <xdr:cNvPr id="92" name="Connecteur droit 91"/>
        <xdr:cNvCxnSpPr/>
      </xdr:nvCxnSpPr>
      <xdr:spPr>
        <a:xfrm rot="16200000" flipH="1">
          <a:off x="5022825" y="6197625"/>
          <a:ext cx="88950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52</xdr:col>
      <xdr:colOff>104775</xdr:colOff>
      <xdr:row>51</xdr:row>
      <xdr:rowOff>34873</xdr:rowOff>
    </xdr:from>
    <xdr:to>
      <xdr:col>52</xdr:col>
      <xdr:colOff>104775</xdr:colOff>
      <xdr:row>51</xdr:row>
      <xdr:rowOff>142873</xdr:rowOff>
    </xdr:to>
    <xdr:cxnSp macro="">
      <xdr:nvCxnSpPr>
        <xdr:cNvPr id="93" name="Connecteur droit 92"/>
        <xdr:cNvCxnSpPr/>
      </xdr:nvCxnSpPr>
      <xdr:spPr>
        <a:xfrm rot="16200000" flipH="1">
          <a:off x="6865912" y="6380136"/>
          <a:ext cx="98475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50</xdr:col>
      <xdr:colOff>95250</xdr:colOff>
      <xdr:row>51</xdr:row>
      <xdr:rowOff>47625</xdr:rowOff>
    </xdr:from>
    <xdr:to>
      <xdr:col>50</xdr:col>
      <xdr:colOff>95250</xdr:colOff>
      <xdr:row>52</xdr:row>
      <xdr:rowOff>3225</xdr:rowOff>
    </xdr:to>
    <xdr:cxnSp macro="">
      <xdr:nvCxnSpPr>
        <xdr:cNvPr id="94" name="Connecteur droit 93"/>
        <xdr:cNvCxnSpPr/>
      </xdr:nvCxnSpPr>
      <xdr:spPr>
        <a:xfrm rot="16200000" flipH="1">
          <a:off x="6594450" y="6388125"/>
          <a:ext cx="88950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48</xdr:col>
      <xdr:colOff>104775</xdr:colOff>
      <xdr:row>51</xdr:row>
      <xdr:rowOff>38100</xdr:rowOff>
    </xdr:from>
    <xdr:to>
      <xdr:col>48</xdr:col>
      <xdr:colOff>104775</xdr:colOff>
      <xdr:row>51</xdr:row>
      <xdr:rowOff>146100</xdr:rowOff>
    </xdr:to>
    <xdr:cxnSp macro="">
      <xdr:nvCxnSpPr>
        <xdr:cNvPr id="95" name="Connecteur droit 94"/>
        <xdr:cNvCxnSpPr/>
      </xdr:nvCxnSpPr>
      <xdr:spPr>
        <a:xfrm rot="16200000" flipH="1">
          <a:off x="6332512" y="6383363"/>
          <a:ext cx="98475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46</xdr:col>
      <xdr:colOff>95250</xdr:colOff>
      <xdr:row>51</xdr:row>
      <xdr:rowOff>38100</xdr:rowOff>
    </xdr:from>
    <xdr:to>
      <xdr:col>46</xdr:col>
      <xdr:colOff>95250</xdr:colOff>
      <xdr:row>51</xdr:row>
      <xdr:rowOff>146100</xdr:rowOff>
    </xdr:to>
    <xdr:cxnSp macro="">
      <xdr:nvCxnSpPr>
        <xdr:cNvPr id="96" name="Connecteur droit 95"/>
        <xdr:cNvCxnSpPr/>
      </xdr:nvCxnSpPr>
      <xdr:spPr>
        <a:xfrm rot="16200000" flipH="1">
          <a:off x="6056287" y="6383363"/>
          <a:ext cx="98475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54</xdr:col>
      <xdr:colOff>104775</xdr:colOff>
      <xdr:row>51</xdr:row>
      <xdr:rowOff>47625</xdr:rowOff>
    </xdr:from>
    <xdr:to>
      <xdr:col>54</xdr:col>
      <xdr:colOff>104775</xdr:colOff>
      <xdr:row>52</xdr:row>
      <xdr:rowOff>3225</xdr:rowOff>
    </xdr:to>
    <xdr:cxnSp macro="">
      <xdr:nvCxnSpPr>
        <xdr:cNvPr id="97" name="Connecteur droit 96"/>
        <xdr:cNvCxnSpPr/>
      </xdr:nvCxnSpPr>
      <xdr:spPr>
        <a:xfrm rot="16200000" flipH="1">
          <a:off x="7137375" y="6388125"/>
          <a:ext cx="88950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44</xdr:col>
      <xdr:colOff>104775</xdr:colOff>
      <xdr:row>51</xdr:row>
      <xdr:rowOff>38100</xdr:rowOff>
    </xdr:from>
    <xdr:to>
      <xdr:col>44</xdr:col>
      <xdr:colOff>104775</xdr:colOff>
      <xdr:row>51</xdr:row>
      <xdr:rowOff>146100</xdr:rowOff>
    </xdr:to>
    <xdr:cxnSp macro="">
      <xdr:nvCxnSpPr>
        <xdr:cNvPr id="98" name="Connecteur droit 97"/>
        <xdr:cNvCxnSpPr/>
      </xdr:nvCxnSpPr>
      <xdr:spPr>
        <a:xfrm rot="16200000" flipH="1">
          <a:off x="5799112" y="6383363"/>
          <a:ext cx="98475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104775</xdr:colOff>
      <xdr:row>51</xdr:row>
      <xdr:rowOff>38100</xdr:rowOff>
    </xdr:from>
    <xdr:to>
      <xdr:col>42</xdr:col>
      <xdr:colOff>104775</xdr:colOff>
      <xdr:row>51</xdr:row>
      <xdr:rowOff>146100</xdr:rowOff>
    </xdr:to>
    <xdr:cxnSp macro="">
      <xdr:nvCxnSpPr>
        <xdr:cNvPr id="99" name="Connecteur droit 98"/>
        <xdr:cNvCxnSpPr/>
      </xdr:nvCxnSpPr>
      <xdr:spPr>
        <a:xfrm rot="16200000" flipH="1">
          <a:off x="5532412" y="6383363"/>
          <a:ext cx="98475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104775</xdr:colOff>
      <xdr:row>51</xdr:row>
      <xdr:rowOff>38100</xdr:rowOff>
    </xdr:from>
    <xdr:to>
      <xdr:col>40</xdr:col>
      <xdr:colOff>104775</xdr:colOff>
      <xdr:row>51</xdr:row>
      <xdr:rowOff>146100</xdr:rowOff>
    </xdr:to>
    <xdr:cxnSp macro="">
      <xdr:nvCxnSpPr>
        <xdr:cNvPr id="100" name="Connecteur droit 99"/>
        <xdr:cNvCxnSpPr/>
      </xdr:nvCxnSpPr>
      <xdr:spPr>
        <a:xfrm rot="16200000" flipH="1">
          <a:off x="5265712" y="6383363"/>
          <a:ext cx="98475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123825</xdr:colOff>
      <xdr:row>51</xdr:row>
      <xdr:rowOff>47625</xdr:rowOff>
    </xdr:from>
    <xdr:to>
      <xdr:col>38</xdr:col>
      <xdr:colOff>123825</xdr:colOff>
      <xdr:row>52</xdr:row>
      <xdr:rowOff>3225</xdr:rowOff>
    </xdr:to>
    <xdr:cxnSp macro="">
      <xdr:nvCxnSpPr>
        <xdr:cNvPr id="101" name="Connecteur droit 100"/>
        <xdr:cNvCxnSpPr/>
      </xdr:nvCxnSpPr>
      <xdr:spPr>
        <a:xfrm rot="16200000" flipH="1">
          <a:off x="5022825" y="6388125"/>
          <a:ext cx="88950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52</xdr:col>
      <xdr:colOff>104775</xdr:colOff>
      <xdr:row>53</xdr:row>
      <xdr:rowOff>34873</xdr:rowOff>
    </xdr:from>
    <xdr:to>
      <xdr:col>52</xdr:col>
      <xdr:colOff>104775</xdr:colOff>
      <xdr:row>53</xdr:row>
      <xdr:rowOff>142873</xdr:rowOff>
    </xdr:to>
    <xdr:cxnSp macro="">
      <xdr:nvCxnSpPr>
        <xdr:cNvPr id="102" name="Connecteur droit 101"/>
        <xdr:cNvCxnSpPr/>
      </xdr:nvCxnSpPr>
      <xdr:spPr>
        <a:xfrm rot="16200000" flipH="1">
          <a:off x="6865912" y="6570636"/>
          <a:ext cx="98475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50</xdr:col>
      <xdr:colOff>95250</xdr:colOff>
      <xdr:row>53</xdr:row>
      <xdr:rowOff>47625</xdr:rowOff>
    </xdr:from>
    <xdr:to>
      <xdr:col>50</xdr:col>
      <xdr:colOff>95250</xdr:colOff>
      <xdr:row>54</xdr:row>
      <xdr:rowOff>3225</xdr:rowOff>
    </xdr:to>
    <xdr:cxnSp macro="">
      <xdr:nvCxnSpPr>
        <xdr:cNvPr id="103" name="Connecteur droit 102"/>
        <xdr:cNvCxnSpPr/>
      </xdr:nvCxnSpPr>
      <xdr:spPr>
        <a:xfrm rot="16200000" flipH="1">
          <a:off x="6594450" y="6578625"/>
          <a:ext cx="88950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48</xdr:col>
      <xdr:colOff>104775</xdr:colOff>
      <xdr:row>53</xdr:row>
      <xdr:rowOff>38100</xdr:rowOff>
    </xdr:from>
    <xdr:to>
      <xdr:col>48</xdr:col>
      <xdr:colOff>104775</xdr:colOff>
      <xdr:row>53</xdr:row>
      <xdr:rowOff>146100</xdr:rowOff>
    </xdr:to>
    <xdr:cxnSp macro="">
      <xdr:nvCxnSpPr>
        <xdr:cNvPr id="104" name="Connecteur droit 103"/>
        <xdr:cNvCxnSpPr/>
      </xdr:nvCxnSpPr>
      <xdr:spPr>
        <a:xfrm rot="16200000" flipH="1">
          <a:off x="6332512" y="6573863"/>
          <a:ext cx="98475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46</xdr:col>
      <xdr:colOff>95250</xdr:colOff>
      <xdr:row>53</xdr:row>
      <xdr:rowOff>38100</xdr:rowOff>
    </xdr:from>
    <xdr:to>
      <xdr:col>46</xdr:col>
      <xdr:colOff>95250</xdr:colOff>
      <xdr:row>53</xdr:row>
      <xdr:rowOff>146100</xdr:rowOff>
    </xdr:to>
    <xdr:cxnSp macro="">
      <xdr:nvCxnSpPr>
        <xdr:cNvPr id="105" name="Connecteur droit 104"/>
        <xdr:cNvCxnSpPr/>
      </xdr:nvCxnSpPr>
      <xdr:spPr>
        <a:xfrm rot="16200000" flipH="1">
          <a:off x="6056287" y="6573863"/>
          <a:ext cx="98475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54</xdr:col>
      <xdr:colOff>104775</xdr:colOff>
      <xdr:row>53</xdr:row>
      <xdr:rowOff>47625</xdr:rowOff>
    </xdr:from>
    <xdr:to>
      <xdr:col>54</xdr:col>
      <xdr:colOff>104775</xdr:colOff>
      <xdr:row>54</xdr:row>
      <xdr:rowOff>3225</xdr:rowOff>
    </xdr:to>
    <xdr:cxnSp macro="">
      <xdr:nvCxnSpPr>
        <xdr:cNvPr id="106" name="Connecteur droit 105"/>
        <xdr:cNvCxnSpPr/>
      </xdr:nvCxnSpPr>
      <xdr:spPr>
        <a:xfrm rot="16200000" flipH="1">
          <a:off x="7137375" y="6578625"/>
          <a:ext cx="88950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44</xdr:col>
      <xdr:colOff>104775</xdr:colOff>
      <xdr:row>53</xdr:row>
      <xdr:rowOff>38100</xdr:rowOff>
    </xdr:from>
    <xdr:to>
      <xdr:col>44</xdr:col>
      <xdr:colOff>104775</xdr:colOff>
      <xdr:row>53</xdr:row>
      <xdr:rowOff>146100</xdr:rowOff>
    </xdr:to>
    <xdr:cxnSp macro="">
      <xdr:nvCxnSpPr>
        <xdr:cNvPr id="107" name="Connecteur droit 106"/>
        <xdr:cNvCxnSpPr/>
      </xdr:nvCxnSpPr>
      <xdr:spPr>
        <a:xfrm rot="16200000" flipH="1">
          <a:off x="5799112" y="6573863"/>
          <a:ext cx="98475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104775</xdr:colOff>
      <xdr:row>53</xdr:row>
      <xdr:rowOff>38100</xdr:rowOff>
    </xdr:from>
    <xdr:to>
      <xdr:col>42</xdr:col>
      <xdr:colOff>104775</xdr:colOff>
      <xdr:row>53</xdr:row>
      <xdr:rowOff>146100</xdr:rowOff>
    </xdr:to>
    <xdr:cxnSp macro="">
      <xdr:nvCxnSpPr>
        <xdr:cNvPr id="108" name="Connecteur droit 107"/>
        <xdr:cNvCxnSpPr/>
      </xdr:nvCxnSpPr>
      <xdr:spPr>
        <a:xfrm rot="16200000" flipH="1">
          <a:off x="5532412" y="6573863"/>
          <a:ext cx="98475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104775</xdr:colOff>
      <xdr:row>53</xdr:row>
      <xdr:rowOff>38100</xdr:rowOff>
    </xdr:from>
    <xdr:to>
      <xdr:col>40</xdr:col>
      <xdr:colOff>104775</xdr:colOff>
      <xdr:row>53</xdr:row>
      <xdr:rowOff>146100</xdr:rowOff>
    </xdr:to>
    <xdr:cxnSp macro="">
      <xdr:nvCxnSpPr>
        <xdr:cNvPr id="109" name="Connecteur droit 108"/>
        <xdr:cNvCxnSpPr/>
      </xdr:nvCxnSpPr>
      <xdr:spPr>
        <a:xfrm rot="16200000" flipH="1">
          <a:off x="5265712" y="6573863"/>
          <a:ext cx="98475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123825</xdr:colOff>
      <xdr:row>53</xdr:row>
      <xdr:rowOff>47625</xdr:rowOff>
    </xdr:from>
    <xdr:to>
      <xdr:col>38</xdr:col>
      <xdr:colOff>123825</xdr:colOff>
      <xdr:row>54</xdr:row>
      <xdr:rowOff>3225</xdr:rowOff>
    </xdr:to>
    <xdr:cxnSp macro="">
      <xdr:nvCxnSpPr>
        <xdr:cNvPr id="110" name="Connecteur droit 109"/>
        <xdr:cNvCxnSpPr/>
      </xdr:nvCxnSpPr>
      <xdr:spPr>
        <a:xfrm rot="16200000" flipH="1">
          <a:off x="5022825" y="6578625"/>
          <a:ext cx="88950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52</xdr:col>
      <xdr:colOff>104775</xdr:colOff>
      <xdr:row>55</xdr:row>
      <xdr:rowOff>34873</xdr:rowOff>
    </xdr:from>
    <xdr:to>
      <xdr:col>52</xdr:col>
      <xdr:colOff>104775</xdr:colOff>
      <xdr:row>55</xdr:row>
      <xdr:rowOff>142873</xdr:rowOff>
    </xdr:to>
    <xdr:cxnSp macro="">
      <xdr:nvCxnSpPr>
        <xdr:cNvPr id="111" name="Connecteur droit 110"/>
        <xdr:cNvCxnSpPr/>
      </xdr:nvCxnSpPr>
      <xdr:spPr>
        <a:xfrm rot="16200000" flipH="1">
          <a:off x="6865912" y="6761136"/>
          <a:ext cx="98475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50</xdr:col>
      <xdr:colOff>95250</xdr:colOff>
      <xdr:row>55</xdr:row>
      <xdr:rowOff>47625</xdr:rowOff>
    </xdr:from>
    <xdr:to>
      <xdr:col>50</xdr:col>
      <xdr:colOff>95250</xdr:colOff>
      <xdr:row>56</xdr:row>
      <xdr:rowOff>3225</xdr:rowOff>
    </xdr:to>
    <xdr:cxnSp macro="">
      <xdr:nvCxnSpPr>
        <xdr:cNvPr id="112" name="Connecteur droit 111"/>
        <xdr:cNvCxnSpPr/>
      </xdr:nvCxnSpPr>
      <xdr:spPr>
        <a:xfrm rot="16200000" flipH="1">
          <a:off x="6594450" y="6769125"/>
          <a:ext cx="88950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48</xdr:col>
      <xdr:colOff>104775</xdr:colOff>
      <xdr:row>55</xdr:row>
      <xdr:rowOff>38100</xdr:rowOff>
    </xdr:from>
    <xdr:to>
      <xdr:col>48</xdr:col>
      <xdr:colOff>104775</xdr:colOff>
      <xdr:row>55</xdr:row>
      <xdr:rowOff>146100</xdr:rowOff>
    </xdr:to>
    <xdr:cxnSp macro="">
      <xdr:nvCxnSpPr>
        <xdr:cNvPr id="113" name="Connecteur droit 112"/>
        <xdr:cNvCxnSpPr/>
      </xdr:nvCxnSpPr>
      <xdr:spPr>
        <a:xfrm rot="16200000" flipH="1">
          <a:off x="6332512" y="6764363"/>
          <a:ext cx="98475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46</xdr:col>
      <xdr:colOff>95250</xdr:colOff>
      <xdr:row>55</xdr:row>
      <xdr:rowOff>38100</xdr:rowOff>
    </xdr:from>
    <xdr:to>
      <xdr:col>46</xdr:col>
      <xdr:colOff>95250</xdr:colOff>
      <xdr:row>55</xdr:row>
      <xdr:rowOff>146100</xdr:rowOff>
    </xdr:to>
    <xdr:cxnSp macro="">
      <xdr:nvCxnSpPr>
        <xdr:cNvPr id="114" name="Connecteur droit 113"/>
        <xdr:cNvCxnSpPr/>
      </xdr:nvCxnSpPr>
      <xdr:spPr>
        <a:xfrm rot="16200000" flipH="1">
          <a:off x="6056287" y="6764363"/>
          <a:ext cx="98475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54</xdr:col>
      <xdr:colOff>104775</xdr:colOff>
      <xdr:row>55</xdr:row>
      <xdr:rowOff>47625</xdr:rowOff>
    </xdr:from>
    <xdr:to>
      <xdr:col>54</xdr:col>
      <xdr:colOff>104775</xdr:colOff>
      <xdr:row>56</xdr:row>
      <xdr:rowOff>3225</xdr:rowOff>
    </xdr:to>
    <xdr:cxnSp macro="">
      <xdr:nvCxnSpPr>
        <xdr:cNvPr id="115" name="Connecteur droit 114"/>
        <xdr:cNvCxnSpPr/>
      </xdr:nvCxnSpPr>
      <xdr:spPr>
        <a:xfrm rot="16200000" flipH="1">
          <a:off x="7137375" y="6769125"/>
          <a:ext cx="88950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44</xdr:col>
      <xdr:colOff>104775</xdr:colOff>
      <xdr:row>55</xdr:row>
      <xdr:rowOff>38100</xdr:rowOff>
    </xdr:from>
    <xdr:to>
      <xdr:col>44</xdr:col>
      <xdr:colOff>104775</xdr:colOff>
      <xdr:row>55</xdr:row>
      <xdr:rowOff>146100</xdr:rowOff>
    </xdr:to>
    <xdr:cxnSp macro="">
      <xdr:nvCxnSpPr>
        <xdr:cNvPr id="116" name="Connecteur droit 115"/>
        <xdr:cNvCxnSpPr/>
      </xdr:nvCxnSpPr>
      <xdr:spPr>
        <a:xfrm rot="16200000" flipH="1">
          <a:off x="5799112" y="6764363"/>
          <a:ext cx="98475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104775</xdr:colOff>
      <xdr:row>55</xdr:row>
      <xdr:rowOff>38100</xdr:rowOff>
    </xdr:from>
    <xdr:to>
      <xdr:col>42</xdr:col>
      <xdr:colOff>104775</xdr:colOff>
      <xdr:row>55</xdr:row>
      <xdr:rowOff>146100</xdr:rowOff>
    </xdr:to>
    <xdr:cxnSp macro="">
      <xdr:nvCxnSpPr>
        <xdr:cNvPr id="117" name="Connecteur droit 116"/>
        <xdr:cNvCxnSpPr/>
      </xdr:nvCxnSpPr>
      <xdr:spPr>
        <a:xfrm rot="16200000" flipH="1">
          <a:off x="5532412" y="6764363"/>
          <a:ext cx="98475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104775</xdr:colOff>
      <xdr:row>55</xdr:row>
      <xdr:rowOff>38100</xdr:rowOff>
    </xdr:from>
    <xdr:to>
      <xdr:col>40</xdr:col>
      <xdr:colOff>104775</xdr:colOff>
      <xdr:row>55</xdr:row>
      <xdr:rowOff>146100</xdr:rowOff>
    </xdr:to>
    <xdr:cxnSp macro="">
      <xdr:nvCxnSpPr>
        <xdr:cNvPr id="118" name="Connecteur droit 117"/>
        <xdr:cNvCxnSpPr/>
      </xdr:nvCxnSpPr>
      <xdr:spPr>
        <a:xfrm rot="16200000" flipH="1">
          <a:off x="5265712" y="6764363"/>
          <a:ext cx="98475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123825</xdr:colOff>
      <xdr:row>55</xdr:row>
      <xdr:rowOff>47625</xdr:rowOff>
    </xdr:from>
    <xdr:to>
      <xdr:col>38</xdr:col>
      <xdr:colOff>123825</xdr:colOff>
      <xdr:row>56</xdr:row>
      <xdr:rowOff>3225</xdr:rowOff>
    </xdr:to>
    <xdr:cxnSp macro="">
      <xdr:nvCxnSpPr>
        <xdr:cNvPr id="119" name="Connecteur droit 118"/>
        <xdr:cNvCxnSpPr/>
      </xdr:nvCxnSpPr>
      <xdr:spPr>
        <a:xfrm rot="16200000" flipH="1">
          <a:off x="5022825" y="6769125"/>
          <a:ext cx="88950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56</xdr:col>
      <xdr:colOff>114301</xdr:colOff>
      <xdr:row>47</xdr:row>
      <xdr:rowOff>47626</xdr:rowOff>
    </xdr:from>
    <xdr:to>
      <xdr:col>56</xdr:col>
      <xdr:colOff>114301</xdr:colOff>
      <xdr:row>48</xdr:row>
      <xdr:rowOff>3226</xdr:rowOff>
    </xdr:to>
    <xdr:cxnSp macro="">
      <xdr:nvCxnSpPr>
        <xdr:cNvPr id="120" name="Connecteur droit 119"/>
        <xdr:cNvCxnSpPr/>
      </xdr:nvCxnSpPr>
      <xdr:spPr>
        <a:xfrm rot="16200000" flipH="1">
          <a:off x="7413601" y="6007126"/>
          <a:ext cx="88950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56</xdr:col>
      <xdr:colOff>114301</xdr:colOff>
      <xdr:row>49</xdr:row>
      <xdr:rowOff>38101</xdr:rowOff>
    </xdr:from>
    <xdr:to>
      <xdr:col>56</xdr:col>
      <xdr:colOff>114301</xdr:colOff>
      <xdr:row>49</xdr:row>
      <xdr:rowOff>136576</xdr:rowOff>
    </xdr:to>
    <xdr:cxnSp macro="">
      <xdr:nvCxnSpPr>
        <xdr:cNvPr id="121" name="Connecteur droit 120"/>
        <xdr:cNvCxnSpPr/>
      </xdr:nvCxnSpPr>
      <xdr:spPr>
        <a:xfrm rot="16200000" flipH="1">
          <a:off x="7408838" y="6192864"/>
          <a:ext cx="98475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56</xdr:col>
      <xdr:colOff>114301</xdr:colOff>
      <xdr:row>51</xdr:row>
      <xdr:rowOff>47626</xdr:rowOff>
    </xdr:from>
    <xdr:to>
      <xdr:col>56</xdr:col>
      <xdr:colOff>114301</xdr:colOff>
      <xdr:row>52</xdr:row>
      <xdr:rowOff>3226</xdr:rowOff>
    </xdr:to>
    <xdr:cxnSp macro="">
      <xdr:nvCxnSpPr>
        <xdr:cNvPr id="122" name="Connecteur droit 121"/>
        <xdr:cNvCxnSpPr/>
      </xdr:nvCxnSpPr>
      <xdr:spPr>
        <a:xfrm rot="16200000" flipH="1">
          <a:off x="7413601" y="6388126"/>
          <a:ext cx="88950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56</xdr:col>
      <xdr:colOff>114301</xdr:colOff>
      <xdr:row>53</xdr:row>
      <xdr:rowOff>38101</xdr:rowOff>
    </xdr:from>
    <xdr:to>
      <xdr:col>56</xdr:col>
      <xdr:colOff>114301</xdr:colOff>
      <xdr:row>53</xdr:row>
      <xdr:rowOff>136576</xdr:rowOff>
    </xdr:to>
    <xdr:cxnSp macro="">
      <xdr:nvCxnSpPr>
        <xdr:cNvPr id="123" name="Connecteur droit 122"/>
        <xdr:cNvCxnSpPr/>
      </xdr:nvCxnSpPr>
      <xdr:spPr>
        <a:xfrm rot="16200000" flipH="1">
          <a:off x="7408838" y="6573864"/>
          <a:ext cx="98475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56</xdr:col>
      <xdr:colOff>114301</xdr:colOff>
      <xdr:row>55</xdr:row>
      <xdr:rowOff>47626</xdr:rowOff>
    </xdr:from>
    <xdr:to>
      <xdr:col>56</xdr:col>
      <xdr:colOff>114301</xdr:colOff>
      <xdr:row>56</xdr:row>
      <xdr:rowOff>3226</xdr:rowOff>
    </xdr:to>
    <xdr:cxnSp macro="">
      <xdr:nvCxnSpPr>
        <xdr:cNvPr id="124" name="Connecteur droit 123"/>
        <xdr:cNvCxnSpPr/>
      </xdr:nvCxnSpPr>
      <xdr:spPr>
        <a:xfrm rot="16200000" flipH="1">
          <a:off x="7413601" y="6769126"/>
          <a:ext cx="88950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67</xdr:col>
      <xdr:colOff>57150</xdr:colOff>
      <xdr:row>43</xdr:row>
      <xdr:rowOff>38100</xdr:rowOff>
    </xdr:from>
    <xdr:to>
      <xdr:col>67</xdr:col>
      <xdr:colOff>57150</xdr:colOff>
      <xdr:row>44</xdr:row>
      <xdr:rowOff>3225</xdr:rowOff>
    </xdr:to>
    <xdr:cxnSp macro="">
      <xdr:nvCxnSpPr>
        <xdr:cNvPr id="125" name="Connecteur droit 124"/>
        <xdr:cNvCxnSpPr/>
      </xdr:nvCxnSpPr>
      <xdr:spPr>
        <a:xfrm rot="16200000" flipH="1">
          <a:off x="8685187" y="5621363"/>
          <a:ext cx="98475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65</xdr:col>
      <xdr:colOff>104775</xdr:colOff>
      <xdr:row>43</xdr:row>
      <xdr:rowOff>38100</xdr:rowOff>
    </xdr:from>
    <xdr:to>
      <xdr:col>65</xdr:col>
      <xdr:colOff>104775</xdr:colOff>
      <xdr:row>43</xdr:row>
      <xdr:rowOff>146100</xdr:rowOff>
    </xdr:to>
    <xdr:cxnSp macro="">
      <xdr:nvCxnSpPr>
        <xdr:cNvPr id="126" name="Connecteur droit 125"/>
        <xdr:cNvCxnSpPr/>
      </xdr:nvCxnSpPr>
      <xdr:spPr>
        <a:xfrm rot="16200000" flipH="1">
          <a:off x="8466112" y="5621363"/>
          <a:ext cx="98475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63</xdr:col>
      <xdr:colOff>104775</xdr:colOff>
      <xdr:row>43</xdr:row>
      <xdr:rowOff>38100</xdr:rowOff>
    </xdr:from>
    <xdr:to>
      <xdr:col>63</xdr:col>
      <xdr:colOff>104775</xdr:colOff>
      <xdr:row>43</xdr:row>
      <xdr:rowOff>146100</xdr:rowOff>
    </xdr:to>
    <xdr:cxnSp macro="">
      <xdr:nvCxnSpPr>
        <xdr:cNvPr id="127" name="Connecteur droit 126"/>
        <xdr:cNvCxnSpPr/>
      </xdr:nvCxnSpPr>
      <xdr:spPr>
        <a:xfrm rot="16200000" flipH="1">
          <a:off x="8275612" y="5621363"/>
          <a:ext cx="98475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61</xdr:col>
      <xdr:colOff>123825</xdr:colOff>
      <xdr:row>43</xdr:row>
      <xdr:rowOff>47625</xdr:rowOff>
    </xdr:from>
    <xdr:to>
      <xdr:col>61</xdr:col>
      <xdr:colOff>123825</xdr:colOff>
      <xdr:row>44</xdr:row>
      <xdr:rowOff>3225</xdr:rowOff>
    </xdr:to>
    <xdr:cxnSp macro="">
      <xdr:nvCxnSpPr>
        <xdr:cNvPr id="128" name="Connecteur droit 127"/>
        <xdr:cNvCxnSpPr/>
      </xdr:nvCxnSpPr>
      <xdr:spPr>
        <a:xfrm rot="16200000" flipH="1">
          <a:off x="8089875" y="5626125"/>
          <a:ext cx="88950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75</xdr:col>
      <xdr:colOff>104775</xdr:colOff>
      <xdr:row>51</xdr:row>
      <xdr:rowOff>34873</xdr:rowOff>
    </xdr:from>
    <xdr:to>
      <xdr:col>75</xdr:col>
      <xdr:colOff>104775</xdr:colOff>
      <xdr:row>51</xdr:row>
      <xdr:rowOff>142873</xdr:rowOff>
    </xdr:to>
    <xdr:cxnSp macro="">
      <xdr:nvCxnSpPr>
        <xdr:cNvPr id="129" name="Connecteur droit 128"/>
        <xdr:cNvCxnSpPr/>
      </xdr:nvCxnSpPr>
      <xdr:spPr>
        <a:xfrm rot="16200000" flipH="1">
          <a:off x="9799612" y="6380136"/>
          <a:ext cx="98475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73</xdr:col>
      <xdr:colOff>95250</xdr:colOff>
      <xdr:row>51</xdr:row>
      <xdr:rowOff>47625</xdr:rowOff>
    </xdr:from>
    <xdr:to>
      <xdr:col>73</xdr:col>
      <xdr:colOff>95250</xdr:colOff>
      <xdr:row>52</xdr:row>
      <xdr:rowOff>3225</xdr:rowOff>
    </xdr:to>
    <xdr:cxnSp macro="">
      <xdr:nvCxnSpPr>
        <xdr:cNvPr id="130" name="Connecteur droit 129"/>
        <xdr:cNvCxnSpPr/>
      </xdr:nvCxnSpPr>
      <xdr:spPr>
        <a:xfrm rot="16200000" flipH="1">
          <a:off x="9528150" y="6388125"/>
          <a:ext cx="88950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71</xdr:col>
      <xdr:colOff>104775</xdr:colOff>
      <xdr:row>51</xdr:row>
      <xdr:rowOff>38100</xdr:rowOff>
    </xdr:from>
    <xdr:to>
      <xdr:col>71</xdr:col>
      <xdr:colOff>104775</xdr:colOff>
      <xdr:row>51</xdr:row>
      <xdr:rowOff>146100</xdr:rowOff>
    </xdr:to>
    <xdr:cxnSp macro="">
      <xdr:nvCxnSpPr>
        <xdr:cNvPr id="131" name="Connecteur droit 130"/>
        <xdr:cNvCxnSpPr/>
      </xdr:nvCxnSpPr>
      <xdr:spPr>
        <a:xfrm rot="16200000" flipH="1">
          <a:off x="9266212" y="6383363"/>
          <a:ext cx="98475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69</xdr:col>
      <xdr:colOff>95250</xdr:colOff>
      <xdr:row>51</xdr:row>
      <xdr:rowOff>38100</xdr:rowOff>
    </xdr:from>
    <xdr:to>
      <xdr:col>69</xdr:col>
      <xdr:colOff>95250</xdr:colOff>
      <xdr:row>51</xdr:row>
      <xdr:rowOff>146100</xdr:rowOff>
    </xdr:to>
    <xdr:cxnSp macro="">
      <xdr:nvCxnSpPr>
        <xdr:cNvPr id="132" name="Connecteur droit 131"/>
        <xdr:cNvCxnSpPr/>
      </xdr:nvCxnSpPr>
      <xdr:spPr>
        <a:xfrm rot="16200000" flipH="1">
          <a:off x="8989987" y="6383363"/>
          <a:ext cx="98475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67</xdr:col>
      <xdr:colOff>104775</xdr:colOff>
      <xdr:row>51</xdr:row>
      <xdr:rowOff>38100</xdr:rowOff>
    </xdr:from>
    <xdr:to>
      <xdr:col>67</xdr:col>
      <xdr:colOff>104775</xdr:colOff>
      <xdr:row>51</xdr:row>
      <xdr:rowOff>146100</xdr:rowOff>
    </xdr:to>
    <xdr:cxnSp macro="">
      <xdr:nvCxnSpPr>
        <xdr:cNvPr id="133" name="Connecteur droit 132"/>
        <xdr:cNvCxnSpPr/>
      </xdr:nvCxnSpPr>
      <xdr:spPr>
        <a:xfrm rot="16200000" flipH="1">
          <a:off x="8732812" y="6383363"/>
          <a:ext cx="98475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65</xdr:col>
      <xdr:colOff>104775</xdr:colOff>
      <xdr:row>51</xdr:row>
      <xdr:rowOff>38100</xdr:rowOff>
    </xdr:from>
    <xdr:to>
      <xdr:col>65</xdr:col>
      <xdr:colOff>104775</xdr:colOff>
      <xdr:row>51</xdr:row>
      <xdr:rowOff>146100</xdr:rowOff>
    </xdr:to>
    <xdr:cxnSp macro="">
      <xdr:nvCxnSpPr>
        <xdr:cNvPr id="134" name="Connecteur droit 133"/>
        <xdr:cNvCxnSpPr/>
      </xdr:nvCxnSpPr>
      <xdr:spPr>
        <a:xfrm rot="16200000" flipH="1">
          <a:off x="8466112" y="6383363"/>
          <a:ext cx="98475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63</xdr:col>
      <xdr:colOff>104775</xdr:colOff>
      <xdr:row>51</xdr:row>
      <xdr:rowOff>38100</xdr:rowOff>
    </xdr:from>
    <xdr:to>
      <xdr:col>63</xdr:col>
      <xdr:colOff>104775</xdr:colOff>
      <xdr:row>51</xdr:row>
      <xdr:rowOff>146100</xdr:rowOff>
    </xdr:to>
    <xdr:cxnSp macro="">
      <xdr:nvCxnSpPr>
        <xdr:cNvPr id="135" name="Connecteur droit 134"/>
        <xdr:cNvCxnSpPr/>
      </xdr:nvCxnSpPr>
      <xdr:spPr>
        <a:xfrm rot="16200000" flipH="1">
          <a:off x="8275612" y="6383363"/>
          <a:ext cx="98475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61</xdr:col>
      <xdr:colOff>123825</xdr:colOff>
      <xdr:row>51</xdr:row>
      <xdr:rowOff>47625</xdr:rowOff>
    </xdr:from>
    <xdr:to>
      <xdr:col>61</xdr:col>
      <xdr:colOff>123825</xdr:colOff>
      <xdr:row>52</xdr:row>
      <xdr:rowOff>3225</xdr:rowOff>
    </xdr:to>
    <xdr:cxnSp macro="">
      <xdr:nvCxnSpPr>
        <xdr:cNvPr id="136" name="Connecteur droit 135"/>
        <xdr:cNvCxnSpPr/>
      </xdr:nvCxnSpPr>
      <xdr:spPr>
        <a:xfrm rot="16200000" flipH="1">
          <a:off x="8089875" y="6388125"/>
          <a:ext cx="88950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68</xdr:col>
      <xdr:colOff>114301</xdr:colOff>
      <xdr:row>43</xdr:row>
      <xdr:rowOff>28575</xdr:rowOff>
    </xdr:from>
    <xdr:to>
      <xdr:col>68</xdr:col>
      <xdr:colOff>114301</xdr:colOff>
      <xdr:row>43</xdr:row>
      <xdr:rowOff>127050</xdr:rowOff>
    </xdr:to>
    <xdr:cxnSp macro="">
      <xdr:nvCxnSpPr>
        <xdr:cNvPr id="137" name="Connecteur droit 136"/>
        <xdr:cNvCxnSpPr/>
      </xdr:nvCxnSpPr>
      <xdr:spPr>
        <a:xfrm rot="16200000" flipH="1">
          <a:off x="8875688" y="5611838"/>
          <a:ext cx="98475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77</xdr:col>
      <xdr:colOff>95250</xdr:colOff>
      <xdr:row>4</xdr:row>
      <xdr:rowOff>34873</xdr:rowOff>
    </xdr:from>
    <xdr:to>
      <xdr:col>77</xdr:col>
      <xdr:colOff>95250</xdr:colOff>
      <xdr:row>4</xdr:row>
      <xdr:rowOff>142873</xdr:rowOff>
    </xdr:to>
    <xdr:cxnSp macro="">
      <xdr:nvCxnSpPr>
        <xdr:cNvPr id="2" name="Connecteur droit 1"/>
        <xdr:cNvCxnSpPr/>
      </xdr:nvCxnSpPr>
      <xdr:spPr>
        <a:xfrm rot="16200000" flipH="1">
          <a:off x="9842475" y="736573"/>
          <a:ext cx="108000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70</xdr:col>
      <xdr:colOff>104775</xdr:colOff>
      <xdr:row>4</xdr:row>
      <xdr:rowOff>38100</xdr:rowOff>
    </xdr:from>
    <xdr:to>
      <xdr:col>70</xdr:col>
      <xdr:colOff>104775</xdr:colOff>
      <xdr:row>4</xdr:row>
      <xdr:rowOff>146100</xdr:rowOff>
    </xdr:to>
    <xdr:cxnSp macro="">
      <xdr:nvCxnSpPr>
        <xdr:cNvPr id="3" name="Connecteur droit 2"/>
        <xdr:cNvCxnSpPr/>
      </xdr:nvCxnSpPr>
      <xdr:spPr>
        <a:xfrm rot="16200000" flipH="1">
          <a:off x="8985225" y="739800"/>
          <a:ext cx="108000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68</xdr:col>
      <xdr:colOff>95250</xdr:colOff>
      <xdr:row>4</xdr:row>
      <xdr:rowOff>38100</xdr:rowOff>
    </xdr:from>
    <xdr:to>
      <xdr:col>68</xdr:col>
      <xdr:colOff>95250</xdr:colOff>
      <xdr:row>4</xdr:row>
      <xdr:rowOff>146100</xdr:rowOff>
    </xdr:to>
    <xdr:cxnSp macro="">
      <xdr:nvCxnSpPr>
        <xdr:cNvPr id="4" name="Connecteur droit 3"/>
        <xdr:cNvCxnSpPr/>
      </xdr:nvCxnSpPr>
      <xdr:spPr>
        <a:xfrm rot="16200000" flipH="1">
          <a:off x="8728050" y="739800"/>
          <a:ext cx="108000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66</xdr:col>
      <xdr:colOff>76200</xdr:colOff>
      <xdr:row>4</xdr:row>
      <xdr:rowOff>38100</xdr:rowOff>
    </xdr:from>
    <xdr:to>
      <xdr:col>66</xdr:col>
      <xdr:colOff>76200</xdr:colOff>
      <xdr:row>4</xdr:row>
      <xdr:rowOff>146100</xdr:rowOff>
    </xdr:to>
    <xdr:cxnSp macro="">
      <xdr:nvCxnSpPr>
        <xdr:cNvPr id="5" name="Connecteur droit 4"/>
        <xdr:cNvCxnSpPr/>
      </xdr:nvCxnSpPr>
      <xdr:spPr>
        <a:xfrm rot="16200000" flipH="1">
          <a:off x="8461350" y="739800"/>
          <a:ext cx="108000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64</xdr:col>
      <xdr:colOff>47625</xdr:colOff>
      <xdr:row>4</xdr:row>
      <xdr:rowOff>38100</xdr:rowOff>
    </xdr:from>
    <xdr:to>
      <xdr:col>64</xdr:col>
      <xdr:colOff>47625</xdr:colOff>
      <xdr:row>4</xdr:row>
      <xdr:rowOff>146100</xdr:rowOff>
    </xdr:to>
    <xdr:cxnSp macro="">
      <xdr:nvCxnSpPr>
        <xdr:cNvPr id="6" name="Connecteur droit 5"/>
        <xdr:cNvCxnSpPr/>
      </xdr:nvCxnSpPr>
      <xdr:spPr>
        <a:xfrm rot="16200000" flipH="1">
          <a:off x="8185125" y="739800"/>
          <a:ext cx="108000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62</xdr:col>
      <xdr:colOff>85725</xdr:colOff>
      <xdr:row>3</xdr:row>
      <xdr:rowOff>47625</xdr:rowOff>
    </xdr:from>
    <xdr:to>
      <xdr:col>62</xdr:col>
      <xdr:colOff>85725</xdr:colOff>
      <xdr:row>4</xdr:row>
      <xdr:rowOff>3225</xdr:rowOff>
    </xdr:to>
    <xdr:cxnSp macro="">
      <xdr:nvCxnSpPr>
        <xdr:cNvPr id="7" name="Connecteur droit 6"/>
        <xdr:cNvCxnSpPr/>
      </xdr:nvCxnSpPr>
      <xdr:spPr>
        <a:xfrm rot="16200000" flipH="1">
          <a:off x="8042250" y="644550"/>
          <a:ext cx="12750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62</xdr:col>
      <xdr:colOff>123825</xdr:colOff>
      <xdr:row>14</xdr:row>
      <xdr:rowOff>47625</xdr:rowOff>
    </xdr:from>
    <xdr:to>
      <xdr:col>62</xdr:col>
      <xdr:colOff>123825</xdr:colOff>
      <xdr:row>15</xdr:row>
      <xdr:rowOff>3225</xdr:rowOff>
    </xdr:to>
    <xdr:cxnSp macro="">
      <xdr:nvCxnSpPr>
        <xdr:cNvPr id="8" name="Connecteur droit 7"/>
        <xdr:cNvCxnSpPr/>
      </xdr:nvCxnSpPr>
      <xdr:spPr>
        <a:xfrm rot="16200000" flipH="1">
          <a:off x="8061300" y="2244750"/>
          <a:ext cx="12750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77</xdr:col>
      <xdr:colOff>95250</xdr:colOff>
      <xdr:row>6</xdr:row>
      <xdr:rowOff>34873</xdr:rowOff>
    </xdr:from>
    <xdr:to>
      <xdr:col>77</xdr:col>
      <xdr:colOff>95250</xdr:colOff>
      <xdr:row>6</xdr:row>
      <xdr:rowOff>142873</xdr:rowOff>
    </xdr:to>
    <xdr:cxnSp macro="">
      <xdr:nvCxnSpPr>
        <xdr:cNvPr id="9" name="Connecteur droit 8"/>
        <xdr:cNvCxnSpPr/>
      </xdr:nvCxnSpPr>
      <xdr:spPr>
        <a:xfrm rot="16200000" flipH="1">
          <a:off x="9842475" y="946123"/>
          <a:ext cx="108000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75</xdr:col>
      <xdr:colOff>19050</xdr:colOff>
      <xdr:row>6</xdr:row>
      <xdr:rowOff>47625</xdr:rowOff>
    </xdr:from>
    <xdr:to>
      <xdr:col>75</xdr:col>
      <xdr:colOff>19050</xdr:colOff>
      <xdr:row>7</xdr:row>
      <xdr:rowOff>3225</xdr:rowOff>
    </xdr:to>
    <xdr:cxnSp macro="">
      <xdr:nvCxnSpPr>
        <xdr:cNvPr id="10" name="Connecteur droit 9"/>
        <xdr:cNvCxnSpPr/>
      </xdr:nvCxnSpPr>
      <xdr:spPr>
        <a:xfrm rot="16200000" flipH="1">
          <a:off x="9518625" y="958875"/>
          <a:ext cx="108000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73</xdr:col>
      <xdr:colOff>9525</xdr:colOff>
      <xdr:row>6</xdr:row>
      <xdr:rowOff>38100</xdr:rowOff>
    </xdr:from>
    <xdr:to>
      <xdr:col>73</xdr:col>
      <xdr:colOff>9525</xdr:colOff>
      <xdr:row>6</xdr:row>
      <xdr:rowOff>146100</xdr:rowOff>
    </xdr:to>
    <xdr:cxnSp macro="">
      <xdr:nvCxnSpPr>
        <xdr:cNvPr id="11" name="Connecteur droit 10"/>
        <xdr:cNvCxnSpPr/>
      </xdr:nvCxnSpPr>
      <xdr:spPr>
        <a:xfrm rot="16200000" flipH="1">
          <a:off x="9261450" y="949350"/>
          <a:ext cx="108000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70</xdr:col>
      <xdr:colOff>104775</xdr:colOff>
      <xdr:row>6</xdr:row>
      <xdr:rowOff>38100</xdr:rowOff>
    </xdr:from>
    <xdr:to>
      <xdr:col>70</xdr:col>
      <xdr:colOff>104775</xdr:colOff>
      <xdr:row>6</xdr:row>
      <xdr:rowOff>146100</xdr:rowOff>
    </xdr:to>
    <xdr:cxnSp macro="">
      <xdr:nvCxnSpPr>
        <xdr:cNvPr id="12" name="Connecteur droit 11"/>
        <xdr:cNvCxnSpPr/>
      </xdr:nvCxnSpPr>
      <xdr:spPr>
        <a:xfrm rot="16200000" flipH="1">
          <a:off x="8985225" y="949350"/>
          <a:ext cx="108000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68</xdr:col>
      <xdr:colOff>95250</xdr:colOff>
      <xdr:row>6</xdr:row>
      <xdr:rowOff>38100</xdr:rowOff>
    </xdr:from>
    <xdr:to>
      <xdr:col>68</xdr:col>
      <xdr:colOff>95250</xdr:colOff>
      <xdr:row>6</xdr:row>
      <xdr:rowOff>146100</xdr:rowOff>
    </xdr:to>
    <xdr:cxnSp macro="">
      <xdr:nvCxnSpPr>
        <xdr:cNvPr id="13" name="Connecteur droit 12"/>
        <xdr:cNvCxnSpPr/>
      </xdr:nvCxnSpPr>
      <xdr:spPr>
        <a:xfrm rot="16200000" flipH="1">
          <a:off x="8728050" y="949350"/>
          <a:ext cx="108000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66</xdr:col>
      <xdr:colOff>76200</xdr:colOff>
      <xdr:row>6</xdr:row>
      <xdr:rowOff>38100</xdr:rowOff>
    </xdr:from>
    <xdr:to>
      <xdr:col>66</xdr:col>
      <xdr:colOff>76200</xdr:colOff>
      <xdr:row>6</xdr:row>
      <xdr:rowOff>146100</xdr:rowOff>
    </xdr:to>
    <xdr:cxnSp macro="">
      <xdr:nvCxnSpPr>
        <xdr:cNvPr id="14" name="Connecteur droit 13"/>
        <xdr:cNvCxnSpPr/>
      </xdr:nvCxnSpPr>
      <xdr:spPr>
        <a:xfrm rot="16200000" flipH="1">
          <a:off x="8461350" y="949350"/>
          <a:ext cx="108000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64</xdr:col>
      <xdr:colOff>47625</xdr:colOff>
      <xdr:row>6</xdr:row>
      <xdr:rowOff>38100</xdr:rowOff>
    </xdr:from>
    <xdr:to>
      <xdr:col>64</xdr:col>
      <xdr:colOff>47625</xdr:colOff>
      <xdr:row>6</xdr:row>
      <xdr:rowOff>146100</xdr:rowOff>
    </xdr:to>
    <xdr:cxnSp macro="">
      <xdr:nvCxnSpPr>
        <xdr:cNvPr id="15" name="Connecteur droit 14"/>
        <xdr:cNvCxnSpPr/>
      </xdr:nvCxnSpPr>
      <xdr:spPr>
        <a:xfrm rot="16200000" flipH="1">
          <a:off x="8185125" y="949350"/>
          <a:ext cx="108000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62</xdr:col>
      <xdr:colOff>85725</xdr:colOff>
      <xdr:row>5</xdr:row>
      <xdr:rowOff>47625</xdr:rowOff>
    </xdr:from>
    <xdr:to>
      <xdr:col>62</xdr:col>
      <xdr:colOff>85725</xdr:colOff>
      <xdr:row>6</xdr:row>
      <xdr:rowOff>3225</xdr:rowOff>
    </xdr:to>
    <xdr:cxnSp macro="">
      <xdr:nvCxnSpPr>
        <xdr:cNvPr id="16" name="Connecteur droit 15"/>
        <xdr:cNvCxnSpPr/>
      </xdr:nvCxnSpPr>
      <xdr:spPr>
        <a:xfrm rot="16200000" flipH="1">
          <a:off x="8042250" y="854100"/>
          <a:ext cx="12750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77</xdr:col>
      <xdr:colOff>95250</xdr:colOff>
      <xdr:row>8</xdr:row>
      <xdr:rowOff>34873</xdr:rowOff>
    </xdr:from>
    <xdr:to>
      <xdr:col>77</xdr:col>
      <xdr:colOff>95250</xdr:colOff>
      <xdr:row>8</xdr:row>
      <xdr:rowOff>142873</xdr:rowOff>
    </xdr:to>
    <xdr:cxnSp macro="">
      <xdr:nvCxnSpPr>
        <xdr:cNvPr id="17" name="Connecteur droit 16"/>
        <xdr:cNvCxnSpPr/>
      </xdr:nvCxnSpPr>
      <xdr:spPr>
        <a:xfrm rot="16200000" flipH="1">
          <a:off x="9842475" y="1155673"/>
          <a:ext cx="108000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75</xdr:col>
      <xdr:colOff>19050</xdr:colOff>
      <xdr:row>8</xdr:row>
      <xdr:rowOff>47625</xdr:rowOff>
    </xdr:from>
    <xdr:to>
      <xdr:col>75</xdr:col>
      <xdr:colOff>19050</xdr:colOff>
      <xdr:row>9</xdr:row>
      <xdr:rowOff>3225</xdr:rowOff>
    </xdr:to>
    <xdr:cxnSp macro="">
      <xdr:nvCxnSpPr>
        <xdr:cNvPr id="18" name="Connecteur droit 17"/>
        <xdr:cNvCxnSpPr/>
      </xdr:nvCxnSpPr>
      <xdr:spPr>
        <a:xfrm rot="16200000" flipH="1">
          <a:off x="9518625" y="1168425"/>
          <a:ext cx="108000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73</xdr:col>
      <xdr:colOff>9525</xdr:colOff>
      <xdr:row>8</xdr:row>
      <xdr:rowOff>38100</xdr:rowOff>
    </xdr:from>
    <xdr:to>
      <xdr:col>73</xdr:col>
      <xdr:colOff>9525</xdr:colOff>
      <xdr:row>8</xdr:row>
      <xdr:rowOff>146100</xdr:rowOff>
    </xdr:to>
    <xdr:cxnSp macro="">
      <xdr:nvCxnSpPr>
        <xdr:cNvPr id="19" name="Connecteur droit 18"/>
        <xdr:cNvCxnSpPr/>
      </xdr:nvCxnSpPr>
      <xdr:spPr>
        <a:xfrm rot="16200000" flipH="1">
          <a:off x="9261450" y="1158900"/>
          <a:ext cx="108000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70</xdr:col>
      <xdr:colOff>104775</xdr:colOff>
      <xdr:row>8</xdr:row>
      <xdr:rowOff>38100</xdr:rowOff>
    </xdr:from>
    <xdr:to>
      <xdr:col>70</xdr:col>
      <xdr:colOff>104775</xdr:colOff>
      <xdr:row>8</xdr:row>
      <xdr:rowOff>146100</xdr:rowOff>
    </xdr:to>
    <xdr:cxnSp macro="">
      <xdr:nvCxnSpPr>
        <xdr:cNvPr id="20" name="Connecteur droit 19"/>
        <xdr:cNvCxnSpPr/>
      </xdr:nvCxnSpPr>
      <xdr:spPr>
        <a:xfrm rot="16200000" flipH="1">
          <a:off x="8985225" y="1158900"/>
          <a:ext cx="108000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68</xdr:col>
      <xdr:colOff>95250</xdr:colOff>
      <xdr:row>8</xdr:row>
      <xdr:rowOff>38100</xdr:rowOff>
    </xdr:from>
    <xdr:to>
      <xdr:col>68</xdr:col>
      <xdr:colOff>95250</xdr:colOff>
      <xdr:row>8</xdr:row>
      <xdr:rowOff>146100</xdr:rowOff>
    </xdr:to>
    <xdr:cxnSp macro="">
      <xdr:nvCxnSpPr>
        <xdr:cNvPr id="21" name="Connecteur droit 20"/>
        <xdr:cNvCxnSpPr/>
      </xdr:nvCxnSpPr>
      <xdr:spPr>
        <a:xfrm rot="16200000" flipH="1">
          <a:off x="8728050" y="1158900"/>
          <a:ext cx="108000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66</xdr:col>
      <xdr:colOff>76200</xdr:colOff>
      <xdr:row>8</xdr:row>
      <xdr:rowOff>38100</xdr:rowOff>
    </xdr:from>
    <xdr:to>
      <xdr:col>66</xdr:col>
      <xdr:colOff>76200</xdr:colOff>
      <xdr:row>8</xdr:row>
      <xdr:rowOff>146100</xdr:rowOff>
    </xdr:to>
    <xdr:cxnSp macro="">
      <xdr:nvCxnSpPr>
        <xdr:cNvPr id="22" name="Connecteur droit 21"/>
        <xdr:cNvCxnSpPr/>
      </xdr:nvCxnSpPr>
      <xdr:spPr>
        <a:xfrm rot="16200000" flipH="1">
          <a:off x="8461350" y="1158900"/>
          <a:ext cx="108000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64</xdr:col>
      <xdr:colOff>47625</xdr:colOff>
      <xdr:row>8</xdr:row>
      <xdr:rowOff>38100</xdr:rowOff>
    </xdr:from>
    <xdr:to>
      <xdr:col>64</xdr:col>
      <xdr:colOff>47625</xdr:colOff>
      <xdr:row>8</xdr:row>
      <xdr:rowOff>146100</xdr:rowOff>
    </xdr:to>
    <xdr:cxnSp macro="">
      <xdr:nvCxnSpPr>
        <xdr:cNvPr id="23" name="Connecteur droit 22"/>
        <xdr:cNvCxnSpPr/>
      </xdr:nvCxnSpPr>
      <xdr:spPr>
        <a:xfrm rot="16200000" flipH="1">
          <a:off x="8185125" y="1158900"/>
          <a:ext cx="108000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62</xdr:col>
      <xdr:colOff>85725</xdr:colOff>
      <xdr:row>7</xdr:row>
      <xdr:rowOff>47625</xdr:rowOff>
    </xdr:from>
    <xdr:to>
      <xdr:col>62</xdr:col>
      <xdr:colOff>85725</xdr:colOff>
      <xdr:row>8</xdr:row>
      <xdr:rowOff>3225</xdr:rowOff>
    </xdr:to>
    <xdr:cxnSp macro="">
      <xdr:nvCxnSpPr>
        <xdr:cNvPr id="24" name="Connecteur droit 23"/>
        <xdr:cNvCxnSpPr/>
      </xdr:nvCxnSpPr>
      <xdr:spPr>
        <a:xfrm rot="16200000" flipH="1">
          <a:off x="8042250" y="1063650"/>
          <a:ext cx="12750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77</xdr:col>
      <xdr:colOff>95250</xdr:colOff>
      <xdr:row>15</xdr:row>
      <xdr:rowOff>34873</xdr:rowOff>
    </xdr:from>
    <xdr:to>
      <xdr:col>77</xdr:col>
      <xdr:colOff>95250</xdr:colOff>
      <xdr:row>15</xdr:row>
      <xdr:rowOff>142873</xdr:rowOff>
    </xdr:to>
    <xdr:cxnSp macro="">
      <xdr:nvCxnSpPr>
        <xdr:cNvPr id="25" name="Connecteur droit 24"/>
        <xdr:cNvCxnSpPr/>
      </xdr:nvCxnSpPr>
      <xdr:spPr>
        <a:xfrm rot="16200000" flipH="1">
          <a:off x="9842475" y="2336773"/>
          <a:ext cx="108000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68</xdr:col>
      <xdr:colOff>95250</xdr:colOff>
      <xdr:row>15</xdr:row>
      <xdr:rowOff>38100</xdr:rowOff>
    </xdr:from>
    <xdr:to>
      <xdr:col>68</xdr:col>
      <xdr:colOff>95250</xdr:colOff>
      <xdr:row>15</xdr:row>
      <xdr:rowOff>146100</xdr:rowOff>
    </xdr:to>
    <xdr:cxnSp macro="">
      <xdr:nvCxnSpPr>
        <xdr:cNvPr id="26" name="Connecteur droit 25"/>
        <xdr:cNvCxnSpPr/>
      </xdr:nvCxnSpPr>
      <xdr:spPr>
        <a:xfrm rot="16200000" flipH="1">
          <a:off x="8728050" y="2340000"/>
          <a:ext cx="108000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66</xdr:col>
      <xdr:colOff>76200</xdr:colOff>
      <xdr:row>15</xdr:row>
      <xdr:rowOff>38100</xdr:rowOff>
    </xdr:from>
    <xdr:to>
      <xdr:col>66</xdr:col>
      <xdr:colOff>76200</xdr:colOff>
      <xdr:row>15</xdr:row>
      <xdr:rowOff>146100</xdr:rowOff>
    </xdr:to>
    <xdr:cxnSp macro="">
      <xdr:nvCxnSpPr>
        <xdr:cNvPr id="27" name="Connecteur droit 26"/>
        <xdr:cNvCxnSpPr/>
      </xdr:nvCxnSpPr>
      <xdr:spPr>
        <a:xfrm rot="16200000" flipH="1">
          <a:off x="8461350" y="2340000"/>
          <a:ext cx="108000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64</xdr:col>
      <xdr:colOff>47625</xdr:colOff>
      <xdr:row>15</xdr:row>
      <xdr:rowOff>38100</xdr:rowOff>
    </xdr:from>
    <xdr:to>
      <xdr:col>64</xdr:col>
      <xdr:colOff>47625</xdr:colOff>
      <xdr:row>15</xdr:row>
      <xdr:rowOff>146100</xdr:rowOff>
    </xdr:to>
    <xdr:cxnSp macro="">
      <xdr:nvCxnSpPr>
        <xdr:cNvPr id="28" name="Connecteur droit 27"/>
        <xdr:cNvCxnSpPr/>
      </xdr:nvCxnSpPr>
      <xdr:spPr>
        <a:xfrm rot="16200000" flipH="1">
          <a:off x="8185125" y="2340000"/>
          <a:ext cx="108000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62</xdr:col>
      <xdr:colOff>85725</xdr:colOff>
      <xdr:row>14</xdr:row>
      <xdr:rowOff>47625</xdr:rowOff>
    </xdr:from>
    <xdr:to>
      <xdr:col>62</xdr:col>
      <xdr:colOff>85725</xdr:colOff>
      <xdr:row>15</xdr:row>
      <xdr:rowOff>3225</xdr:rowOff>
    </xdr:to>
    <xdr:cxnSp macro="">
      <xdr:nvCxnSpPr>
        <xdr:cNvPr id="29" name="Connecteur droit 28"/>
        <xdr:cNvCxnSpPr/>
      </xdr:nvCxnSpPr>
      <xdr:spPr>
        <a:xfrm rot="16200000" flipH="1">
          <a:off x="8042250" y="2244750"/>
          <a:ext cx="12750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77</xdr:col>
      <xdr:colOff>95250</xdr:colOff>
      <xdr:row>17</xdr:row>
      <xdr:rowOff>34873</xdr:rowOff>
    </xdr:from>
    <xdr:to>
      <xdr:col>77</xdr:col>
      <xdr:colOff>95250</xdr:colOff>
      <xdr:row>17</xdr:row>
      <xdr:rowOff>142873</xdr:rowOff>
    </xdr:to>
    <xdr:cxnSp macro="">
      <xdr:nvCxnSpPr>
        <xdr:cNvPr id="30" name="Connecteur droit 29"/>
        <xdr:cNvCxnSpPr/>
      </xdr:nvCxnSpPr>
      <xdr:spPr>
        <a:xfrm rot="16200000" flipH="1">
          <a:off x="9842475" y="2546323"/>
          <a:ext cx="108000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68</xdr:col>
      <xdr:colOff>95250</xdr:colOff>
      <xdr:row>17</xdr:row>
      <xdr:rowOff>38100</xdr:rowOff>
    </xdr:from>
    <xdr:to>
      <xdr:col>68</xdr:col>
      <xdr:colOff>95250</xdr:colOff>
      <xdr:row>17</xdr:row>
      <xdr:rowOff>146100</xdr:rowOff>
    </xdr:to>
    <xdr:cxnSp macro="">
      <xdr:nvCxnSpPr>
        <xdr:cNvPr id="31" name="Connecteur droit 30"/>
        <xdr:cNvCxnSpPr/>
      </xdr:nvCxnSpPr>
      <xdr:spPr>
        <a:xfrm rot="16200000" flipH="1">
          <a:off x="8728050" y="2549550"/>
          <a:ext cx="108000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66</xdr:col>
      <xdr:colOff>76200</xdr:colOff>
      <xdr:row>17</xdr:row>
      <xdr:rowOff>38100</xdr:rowOff>
    </xdr:from>
    <xdr:to>
      <xdr:col>66</xdr:col>
      <xdr:colOff>76200</xdr:colOff>
      <xdr:row>17</xdr:row>
      <xdr:rowOff>146100</xdr:rowOff>
    </xdr:to>
    <xdr:cxnSp macro="">
      <xdr:nvCxnSpPr>
        <xdr:cNvPr id="32" name="Connecteur droit 31"/>
        <xdr:cNvCxnSpPr/>
      </xdr:nvCxnSpPr>
      <xdr:spPr>
        <a:xfrm rot="16200000" flipH="1">
          <a:off x="8461350" y="2549550"/>
          <a:ext cx="108000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64</xdr:col>
      <xdr:colOff>47625</xdr:colOff>
      <xdr:row>17</xdr:row>
      <xdr:rowOff>38100</xdr:rowOff>
    </xdr:from>
    <xdr:to>
      <xdr:col>64</xdr:col>
      <xdr:colOff>47625</xdr:colOff>
      <xdr:row>17</xdr:row>
      <xdr:rowOff>146100</xdr:rowOff>
    </xdr:to>
    <xdr:cxnSp macro="">
      <xdr:nvCxnSpPr>
        <xdr:cNvPr id="33" name="Connecteur droit 32"/>
        <xdr:cNvCxnSpPr/>
      </xdr:nvCxnSpPr>
      <xdr:spPr>
        <a:xfrm rot="16200000" flipH="1">
          <a:off x="8185125" y="2549550"/>
          <a:ext cx="108000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62</xdr:col>
      <xdr:colOff>85725</xdr:colOff>
      <xdr:row>16</xdr:row>
      <xdr:rowOff>47625</xdr:rowOff>
    </xdr:from>
    <xdr:to>
      <xdr:col>62</xdr:col>
      <xdr:colOff>85725</xdr:colOff>
      <xdr:row>17</xdr:row>
      <xdr:rowOff>3225</xdr:rowOff>
    </xdr:to>
    <xdr:cxnSp macro="">
      <xdr:nvCxnSpPr>
        <xdr:cNvPr id="34" name="Connecteur droit 33"/>
        <xdr:cNvCxnSpPr/>
      </xdr:nvCxnSpPr>
      <xdr:spPr>
        <a:xfrm rot="16200000" flipH="1">
          <a:off x="8042250" y="2454300"/>
          <a:ext cx="12750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77</xdr:col>
      <xdr:colOff>95250</xdr:colOff>
      <xdr:row>19</xdr:row>
      <xdr:rowOff>34873</xdr:rowOff>
    </xdr:from>
    <xdr:to>
      <xdr:col>77</xdr:col>
      <xdr:colOff>95250</xdr:colOff>
      <xdr:row>19</xdr:row>
      <xdr:rowOff>142873</xdr:rowOff>
    </xdr:to>
    <xdr:cxnSp macro="">
      <xdr:nvCxnSpPr>
        <xdr:cNvPr id="35" name="Connecteur droit 34"/>
        <xdr:cNvCxnSpPr/>
      </xdr:nvCxnSpPr>
      <xdr:spPr>
        <a:xfrm rot="16200000" flipH="1">
          <a:off x="9842475" y="2755873"/>
          <a:ext cx="108000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68</xdr:col>
      <xdr:colOff>95250</xdr:colOff>
      <xdr:row>19</xdr:row>
      <xdr:rowOff>38100</xdr:rowOff>
    </xdr:from>
    <xdr:to>
      <xdr:col>68</xdr:col>
      <xdr:colOff>95250</xdr:colOff>
      <xdr:row>19</xdr:row>
      <xdr:rowOff>146100</xdr:rowOff>
    </xdr:to>
    <xdr:cxnSp macro="">
      <xdr:nvCxnSpPr>
        <xdr:cNvPr id="36" name="Connecteur droit 35"/>
        <xdr:cNvCxnSpPr/>
      </xdr:nvCxnSpPr>
      <xdr:spPr>
        <a:xfrm rot="16200000" flipH="1">
          <a:off x="8728050" y="2759100"/>
          <a:ext cx="108000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66</xdr:col>
      <xdr:colOff>76200</xdr:colOff>
      <xdr:row>19</xdr:row>
      <xdr:rowOff>38100</xdr:rowOff>
    </xdr:from>
    <xdr:to>
      <xdr:col>66</xdr:col>
      <xdr:colOff>76200</xdr:colOff>
      <xdr:row>19</xdr:row>
      <xdr:rowOff>146100</xdr:rowOff>
    </xdr:to>
    <xdr:cxnSp macro="">
      <xdr:nvCxnSpPr>
        <xdr:cNvPr id="37" name="Connecteur droit 36"/>
        <xdr:cNvCxnSpPr/>
      </xdr:nvCxnSpPr>
      <xdr:spPr>
        <a:xfrm rot="16200000" flipH="1">
          <a:off x="8461350" y="2759100"/>
          <a:ext cx="108000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64</xdr:col>
      <xdr:colOff>47625</xdr:colOff>
      <xdr:row>19</xdr:row>
      <xdr:rowOff>38100</xdr:rowOff>
    </xdr:from>
    <xdr:to>
      <xdr:col>64</xdr:col>
      <xdr:colOff>47625</xdr:colOff>
      <xdr:row>19</xdr:row>
      <xdr:rowOff>146100</xdr:rowOff>
    </xdr:to>
    <xdr:cxnSp macro="">
      <xdr:nvCxnSpPr>
        <xdr:cNvPr id="38" name="Connecteur droit 37"/>
        <xdr:cNvCxnSpPr/>
      </xdr:nvCxnSpPr>
      <xdr:spPr>
        <a:xfrm rot="16200000" flipH="1">
          <a:off x="8185125" y="2759100"/>
          <a:ext cx="108000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62</xdr:col>
      <xdr:colOff>85725</xdr:colOff>
      <xdr:row>18</xdr:row>
      <xdr:rowOff>47625</xdr:rowOff>
    </xdr:from>
    <xdr:to>
      <xdr:col>62</xdr:col>
      <xdr:colOff>85725</xdr:colOff>
      <xdr:row>19</xdr:row>
      <xdr:rowOff>3225</xdr:rowOff>
    </xdr:to>
    <xdr:cxnSp macro="">
      <xdr:nvCxnSpPr>
        <xdr:cNvPr id="39" name="Connecteur droit 38"/>
        <xdr:cNvCxnSpPr/>
      </xdr:nvCxnSpPr>
      <xdr:spPr>
        <a:xfrm rot="16200000" flipH="1">
          <a:off x="8042250" y="2663850"/>
          <a:ext cx="12750" cy="0"/>
        </a:xfrm>
        <a:prstGeom prst="line">
          <a:avLst/>
        </a:prstGeom>
        <a:ln w="190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28</xdr:row>
      <xdr:rowOff>104775</xdr:rowOff>
    </xdr:from>
    <xdr:to>
      <xdr:col>5</xdr:col>
      <xdr:colOff>38100</xdr:colOff>
      <xdr:row>28</xdr:row>
      <xdr:rowOff>106363</xdr:rowOff>
    </xdr:to>
    <xdr:cxnSp macro="">
      <xdr:nvCxnSpPr>
        <xdr:cNvPr id="40" name="Connecteur droit 39"/>
        <xdr:cNvCxnSpPr/>
      </xdr:nvCxnSpPr>
      <xdr:spPr bwMode="auto">
        <a:xfrm>
          <a:off x="180975" y="4352925"/>
          <a:ext cx="428625" cy="1588"/>
        </a:xfrm>
        <a:prstGeom prst="line">
          <a:avLst/>
        </a:prstGeom>
        <a:noFill/>
        <a:ln w="9525" cap="flat" cmpd="sng" algn="ctr">
          <a:solidFill>
            <a:schemeClr val="tx1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3962400" y="0"/>
          <a:ext cx="3743325" cy="457200"/>
        </a:xfrm>
        <a:prstGeom prst="rect">
          <a:avLst/>
        </a:prstGeom>
        <a:noFill/>
        <a:ln w="9525">
          <a:solidFill>
            <a:srgbClr val="000099"/>
          </a:solidFill>
          <a:miter lim="800000"/>
          <a:headEnd/>
          <a:tailEnd/>
        </a:ln>
        <a:effectLst>
          <a:outerShdw dist="107763" dir="18900000" algn="ctr" rotWithShape="0">
            <a:srgbClr val="808080">
              <a:alpha val="50000"/>
            </a:srgbClr>
          </a:outerShdw>
        </a:effectLst>
      </xdr:spPr>
    </xdr:sp>
    <xdr:clientData/>
  </xdr:twoCellAnchor>
  <xdr:twoCellAnchor>
    <xdr:from>
      <xdr:col>6</xdr:col>
      <xdr:colOff>0</xdr:colOff>
      <xdr:row>40</xdr:row>
      <xdr:rowOff>114300</xdr:rowOff>
    </xdr:from>
    <xdr:to>
      <xdr:col>6</xdr:col>
      <xdr:colOff>0</xdr:colOff>
      <xdr:row>44</xdr:row>
      <xdr:rowOff>123825</xdr:rowOff>
    </xdr:to>
    <xdr:sp macro="" textlink="">
      <xdr:nvSpPr>
        <xdr:cNvPr id="3" name="Line 3"/>
        <xdr:cNvSpPr>
          <a:spLocks noChangeShapeType="1"/>
        </xdr:cNvSpPr>
      </xdr:nvSpPr>
      <xdr:spPr bwMode="auto">
        <a:xfrm>
          <a:off x="5334000" y="6505575"/>
          <a:ext cx="0" cy="647700"/>
        </a:xfrm>
        <a:prstGeom prst="line">
          <a:avLst/>
        </a:prstGeom>
        <a:noFill/>
        <a:ln w="15875">
          <a:solidFill>
            <a:srgbClr val="000099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44</xdr:row>
      <xdr:rowOff>123825</xdr:rowOff>
    </xdr:from>
    <xdr:to>
      <xdr:col>6</xdr:col>
      <xdr:colOff>0</xdr:colOff>
      <xdr:row>44</xdr:row>
      <xdr:rowOff>123825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5334000" y="7153275"/>
          <a:ext cx="0" cy="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695325</xdr:colOff>
      <xdr:row>32</xdr:row>
      <xdr:rowOff>0</xdr:rowOff>
    </xdr:from>
    <xdr:to>
      <xdr:col>2</xdr:col>
      <xdr:colOff>0</xdr:colOff>
      <xdr:row>32</xdr:row>
      <xdr:rowOff>9525</xdr:rowOff>
    </xdr:to>
    <xdr:sp macro="" textlink="">
      <xdr:nvSpPr>
        <xdr:cNvPr id="5" name="Line 5"/>
        <xdr:cNvSpPr>
          <a:spLocks noChangeShapeType="1"/>
        </xdr:cNvSpPr>
      </xdr:nvSpPr>
      <xdr:spPr bwMode="auto">
        <a:xfrm>
          <a:off x="485775" y="5000625"/>
          <a:ext cx="0" cy="9525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209550</xdr:colOff>
      <xdr:row>4</xdr:row>
      <xdr:rowOff>114300</xdr:rowOff>
    </xdr:from>
    <xdr:to>
      <xdr:col>4</xdr:col>
      <xdr:colOff>514350</xdr:colOff>
      <xdr:row>4</xdr:row>
      <xdr:rowOff>114300</xdr:rowOff>
    </xdr:to>
    <xdr:sp macro="" textlink="">
      <xdr:nvSpPr>
        <xdr:cNvPr id="6" name="Line 6"/>
        <xdr:cNvSpPr>
          <a:spLocks noChangeShapeType="1"/>
        </xdr:cNvSpPr>
      </xdr:nvSpPr>
      <xdr:spPr bwMode="auto">
        <a:xfrm>
          <a:off x="2219325" y="1009650"/>
          <a:ext cx="304800" cy="0"/>
        </a:xfrm>
        <a:prstGeom prst="line">
          <a:avLst/>
        </a:prstGeom>
        <a:noFill/>
        <a:ln w="19050">
          <a:solidFill>
            <a:srgbClr val="000099"/>
          </a:solidFill>
          <a:round/>
          <a:headEnd/>
          <a:tailEnd type="triangle" w="med" len="med"/>
        </a:ln>
      </xdr:spPr>
    </xdr:sp>
    <xdr:clientData/>
  </xdr:twoCellAnchor>
  <xdr:twoCellAnchor>
    <xdr:from>
      <xdr:col>6</xdr:col>
      <xdr:colOff>9525</xdr:colOff>
      <xdr:row>44</xdr:row>
      <xdr:rowOff>95250</xdr:rowOff>
    </xdr:from>
    <xdr:to>
      <xdr:col>6</xdr:col>
      <xdr:colOff>190500</xdr:colOff>
      <xdr:row>44</xdr:row>
      <xdr:rowOff>95250</xdr:rowOff>
    </xdr:to>
    <xdr:sp macro="" textlink="">
      <xdr:nvSpPr>
        <xdr:cNvPr id="7" name="Line 8"/>
        <xdr:cNvSpPr>
          <a:spLocks noChangeShapeType="1"/>
        </xdr:cNvSpPr>
      </xdr:nvSpPr>
      <xdr:spPr bwMode="auto">
        <a:xfrm flipV="1">
          <a:off x="5343525" y="7124700"/>
          <a:ext cx="180975" cy="0"/>
        </a:xfrm>
        <a:prstGeom prst="line">
          <a:avLst/>
        </a:prstGeom>
        <a:noFill/>
        <a:ln w="15875">
          <a:solidFill>
            <a:srgbClr val="000099"/>
          </a:solidFill>
          <a:round/>
          <a:headEnd/>
          <a:tailEnd/>
        </a:ln>
      </xdr:spPr>
    </xdr:sp>
    <xdr:clientData/>
  </xdr:twoCellAnchor>
  <xdr:twoCellAnchor>
    <xdr:from>
      <xdr:col>6</xdr:col>
      <xdr:colOff>180975</xdr:colOff>
      <xdr:row>40</xdr:row>
      <xdr:rowOff>104775</xdr:rowOff>
    </xdr:from>
    <xdr:to>
      <xdr:col>6</xdr:col>
      <xdr:colOff>457200</xdr:colOff>
      <xdr:row>40</xdr:row>
      <xdr:rowOff>104775</xdr:rowOff>
    </xdr:to>
    <xdr:sp macro="" textlink="">
      <xdr:nvSpPr>
        <xdr:cNvPr id="8" name="Line 10"/>
        <xdr:cNvSpPr>
          <a:spLocks noChangeShapeType="1"/>
        </xdr:cNvSpPr>
      </xdr:nvSpPr>
      <xdr:spPr bwMode="auto">
        <a:xfrm>
          <a:off x="5514975" y="6496050"/>
          <a:ext cx="276225" cy="0"/>
        </a:xfrm>
        <a:prstGeom prst="line">
          <a:avLst/>
        </a:prstGeom>
        <a:noFill/>
        <a:ln w="15875">
          <a:solidFill>
            <a:srgbClr val="000099"/>
          </a:solidFill>
          <a:round/>
          <a:headEnd/>
          <a:tailEnd type="triangle" w="med" len="med"/>
        </a:ln>
      </xdr:spPr>
    </xdr:sp>
    <xdr:clientData/>
  </xdr:twoCellAnchor>
  <xdr:twoCellAnchor>
    <xdr:from>
      <xdr:col>12</xdr:col>
      <xdr:colOff>9525</xdr:colOff>
      <xdr:row>31</xdr:row>
      <xdr:rowOff>95250</xdr:rowOff>
    </xdr:from>
    <xdr:to>
      <xdr:col>12</xdr:col>
      <xdr:colOff>152400</xdr:colOff>
      <xdr:row>31</xdr:row>
      <xdr:rowOff>95250</xdr:rowOff>
    </xdr:to>
    <xdr:sp macro="" textlink="">
      <xdr:nvSpPr>
        <xdr:cNvPr id="9" name="Line 27"/>
        <xdr:cNvSpPr>
          <a:spLocks noChangeShapeType="1"/>
        </xdr:cNvSpPr>
      </xdr:nvSpPr>
      <xdr:spPr bwMode="auto">
        <a:xfrm>
          <a:off x="9353550" y="4895850"/>
          <a:ext cx="142875" cy="0"/>
        </a:xfrm>
        <a:prstGeom prst="line">
          <a:avLst/>
        </a:prstGeom>
        <a:noFill/>
        <a:ln w="15875">
          <a:solidFill>
            <a:srgbClr val="000099"/>
          </a:solidFill>
          <a:round/>
          <a:headEnd/>
          <a:tailEnd/>
        </a:ln>
      </xdr:spPr>
    </xdr:sp>
    <xdr:clientData/>
  </xdr:twoCellAnchor>
  <xdr:twoCellAnchor>
    <xdr:from>
      <xdr:col>12</xdr:col>
      <xdr:colOff>152400</xdr:colOff>
      <xdr:row>31</xdr:row>
      <xdr:rowOff>95250</xdr:rowOff>
    </xdr:from>
    <xdr:to>
      <xdr:col>12</xdr:col>
      <xdr:colOff>152400</xdr:colOff>
      <xdr:row>33</xdr:row>
      <xdr:rowOff>104775</xdr:rowOff>
    </xdr:to>
    <xdr:sp macro="" textlink="">
      <xdr:nvSpPr>
        <xdr:cNvPr id="10" name="Line 28"/>
        <xdr:cNvSpPr>
          <a:spLocks noChangeShapeType="1"/>
        </xdr:cNvSpPr>
      </xdr:nvSpPr>
      <xdr:spPr bwMode="auto">
        <a:xfrm>
          <a:off x="9496425" y="4895850"/>
          <a:ext cx="0" cy="447675"/>
        </a:xfrm>
        <a:prstGeom prst="line">
          <a:avLst/>
        </a:prstGeom>
        <a:noFill/>
        <a:ln w="15875">
          <a:solidFill>
            <a:srgbClr val="000099"/>
          </a:solidFill>
          <a:round/>
          <a:headEnd/>
          <a:tailEnd/>
        </a:ln>
      </xdr:spPr>
    </xdr:sp>
    <xdr:clientData/>
  </xdr:twoCellAnchor>
  <xdr:twoCellAnchor>
    <xdr:from>
      <xdr:col>12</xdr:col>
      <xdr:colOff>19050</xdr:colOff>
      <xdr:row>33</xdr:row>
      <xdr:rowOff>95250</xdr:rowOff>
    </xdr:from>
    <xdr:to>
      <xdr:col>12</xdr:col>
      <xdr:colOff>152400</xdr:colOff>
      <xdr:row>33</xdr:row>
      <xdr:rowOff>95250</xdr:rowOff>
    </xdr:to>
    <xdr:sp macro="" textlink="">
      <xdr:nvSpPr>
        <xdr:cNvPr id="11" name="Line 30"/>
        <xdr:cNvSpPr>
          <a:spLocks noChangeShapeType="1"/>
        </xdr:cNvSpPr>
      </xdr:nvSpPr>
      <xdr:spPr bwMode="auto">
        <a:xfrm flipH="1">
          <a:off x="9363075" y="5334000"/>
          <a:ext cx="133350" cy="0"/>
        </a:xfrm>
        <a:prstGeom prst="line">
          <a:avLst/>
        </a:prstGeom>
        <a:noFill/>
        <a:ln w="15875">
          <a:solidFill>
            <a:srgbClr val="000099"/>
          </a:solidFill>
          <a:round/>
          <a:headEnd/>
          <a:tailEnd type="triangle" w="med" len="med"/>
        </a:ln>
      </xdr:spPr>
    </xdr:sp>
    <xdr:clientData/>
  </xdr:twoCellAnchor>
  <xdr:twoCellAnchor>
    <xdr:from>
      <xdr:col>6</xdr:col>
      <xdr:colOff>180975</xdr:colOff>
      <xdr:row>40</xdr:row>
      <xdr:rowOff>104775</xdr:rowOff>
    </xdr:from>
    <xdr:to>
      <xdr:col>6</xdr:col>
      <xdr:colOff>180975</xdr:colOff>
      <xdr:row>44</xdr:row>
      <xdr:rowOff>95250</xdr:rowOff>
    </xdr:to>
    <xdr:sp macro="" textlink="">
      <xdr:nvSpPr>
        <xdr:cNvPr id="12" name="Line 31"/>
        <xdr:cNvSpPr>
          <a:spLocks noChangeShapeType="1"/>
        </xdr:cNvSpPr>
      </xdr:nvSpPr>
      <xdr:spPr bwMode="auto">
        <a:xfrm>
          <a:off x="5514975" y="6496050"/>
          <a:ext cx="0" cy="628650"/>
        </a:xfrm>
        <a:prstGeom prst="line">
          <a:avLst/>
        </a:prstGeom>
        <a:noFill/>
        <a:ln w="15875">
          <a:solidFill>
            <a:srgbClr val="000099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1</xdr:row>
      <xdr:rowOff>104775</xdr:rowOff>
    </xdr:from>
    <xdr:to>
      <xdr:col>14</xdr:col>
      <xdr:colOff>590550</xdr:colOff>
      <xdr:row>39</xdr:row>
      <xdr:rowOff>38100</xdr:rowOff>
    </xdr:to>
    <xdr:pic>
      <xdr:nvPicPr>
        <xdr:cNvPr id="51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0025" y="295275"/>
          <a:ext cx="9991725" cy="7172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0</xdr:rowOff>
    </xdr:from>
    <xdr:to>
      <xdr:col>14</xdr:col>
      <xdr:colOff>495300</xdr:colOff>
      <xdr:row>36</xdr:row>
      <xdr:rowOff>66675</xdr:rowOff>
    </xdr:to>
    <xdr:pic>
      <xdr:nvPicPr>
        <xdr:cNvPr id="614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725" y="0"/>
          <a:ext cx="10010775" cy="69246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133350</xdr:rowOff>
    </xdr:from>
    <xdr:to>
      <xdr:col>14</xdr:col>
      <xdr:colOff>495300</xdr:colOff>
      <xdr:row>45</xdr:row>
      <xdr:rowOff>95250</xdr:rowOff>
    </xdr:to>
    <xdr:pic>
      <xdr:nvPicPr>
        <xdr:cNvPr id="71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76350"/>
          <a:ext cx="10096500" cy="7391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amel/Mes%20documents/SNTA/TIC-TVA/2013/recap.V1.01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50-VERSO"/>
      <sheetName val="TAP"/>
      <sheetName val="bdtap642"/>
      <sheetName val="543110PC10%"/>
      <sheetName val="bdtic44501CA"/>
      <sheetName val="bdt-addit44503CA"/>
      <sheetName val="D1"/>
      <sheetName val="G50(IRG)"/>
      <sheetName val="(G50'TIC)"/>
      <sheetName val="G50TVA "/>
      <sheetName val="G50-1-"/>
      <sheetName val="G50-2-"/>
      <sheetName val="G50-3-"/>
      <sheetName val="PPP"/>
      <sheetName val="P.P  "/>
      <sheetName val="P.C"/>
      <sheetName val="PP10%bilan"/>
      <sheetName val="PP10%Ration-Cig"/>
      <sheetName val="PP10%INTERESSEMENT"/>
      <sheetName val="PC10%Ration-Cig"/>
      <sheetName val="PC10%IFC"/>
      <sheetName val="PC10%INTERESSEMENT"/>
      <sheetName val="Bd-IRG-PP4420047"/>
      <sheetName val="442370-PP10%-INTERSSEMT"/>
      <sheetName val="442370-PP10%RATION-CIG"/>
      <sheetName val="Bd-IRG-PC-4421047"/>
      <sheetName val="4423047PP10%-IFC"/>
      <sheetName val="442370-PC10%INTERSSMT"/>
      <sheetName val="442370-PC10%rRation-cig"/>
      <sheetName val="tva.achat"/>
      <sheetName val="d-tva047"/>
      <sheetName val="d-tva047 (2)"/>
      <sheetName val="tva-a4543470"/>
      <sheetName val="Feuil1"/>
      <sheetName val="Bdtva44502CA"/>
      <sheetName val="TIMBRE"/>
      <sheetName val="Bdtimbre44508CA"/>
      <sheetName val="ca"/>
      <sheetName val="DFC"/>
      <sheetName val="F-R (2)"/>
      <sheetName val="F-R"/>
      <sheetName val="recapv"/>
      <sheetName val="cacolp"/>
      <sheetName val="cad"/>
      <sheetName val="TAXE-FORMT"/>
      <sheetName val="RATION"/>
      <sheetName val="note c "/>
      <sheetName val="note d"/>
      <sheetName val="Feuil2"/>
      <sheetName val="TCR-MARGE"/>
      <sheetName val="CA-grah"/>
      <sheetName val="ACTIVITE"/>
      <sheetName val="CA-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>
        <row r="26">
          <cell r="F26">
            <v>299118.23000000004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/>
      <sheetData sheetId="35" refreshError="1"/>
      <sheetData sheetId="36" refreshError="1"/>
      <sheetData sheetId="37">
        <row r="7">
          <cell r="F7">
            <v>41305</v>
          </cell>
        </row>
      </sheetData>
      <sheetData sheetId="38">
        <row r="19">
          <cell r="G19">
            <v>730806222.93999994</v>
          </cell>
        </row>
      </sheetData>
      <sheetData sheetId="39" refreshError="1"/>
      <sheetData sheetId="40" refreshError="1"/>
      <sheetData sheetId="41" refreshError="1"/>
      <sheetData sheetId="42" refreshError="1"/>
      <sheetData sheetId="43" refreshError="1"/>
      <sheetData sheetId="44">
        <row r="35">
          <cell r="F35">
            <v>0</v>
          </cell>
        </row>
      </sheetData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R103"/>
  <sheetViews>
    <sheetView showGridLines="0" tabSelected="1" topLeftCell="A82" workbookViewId="0">
      <selection activeCell="X7" sqref="X7"/>
    </sheetView>
  </sheetViews>
  <sheetFormatPr baseColWidth="10" defaultColWidth="4" defaultRowHeight="15.75" x14ac:dyDescent="0.25"/>
  <cols>
    <col min="1" max="1" width="1.77734375" style="3" customWidth="1"/>
    <col min="2" max="16384" width="4" style="3"/>
  </cols>
  <sheetData>
    <row r="5" spans="2:2" x14ac:dyDescent="0.25">
      <c r="B5" s="2" t="s">
        <v>0</v>
      </c>
    </row>
    <row r="7" spans="2:2" x14ac:dyDescent="0.25">
      <c r="B7" s="3" t="s">
        <v>1</v>
      </c>
    </row>
    <row r="8" spans="2:2" x14ac:dyDescent="0.25">
      <c r="B8" s="3" t="s">
        <v>2</v>
      </c>
    </row>
    <row r="9" spans="2:2" x14ac:dyDescent="0.25">
      <c r="B9" s="3" t="s">
        <v>3</v>
      </c>
    </row>
    <row r="10" spans="2:2" ht="6.75" customHeight="1" x14ac:dyDescent="0.25"/>
    <row r="11" spans="2:2" x14ac:dyDescent="0.25">
      <c r="B11" s="3" t="s">
        <v>4</v>
      </c>
    </row>
    <row r="12" spans="2:2" ht="6.75" customHeight="1" x14ac:dyDescent="0.25"/>
    <row r="13" spans="2:2" x14ac:dyDescent="0.25">
      <c r="B13" s="3" t="s">
        <v>5</v>
      </c>
    </row>
    <row r="14" spans="2:2" x14ac:dyDescent="0.25">
      <c r="B14" s="3" t="s">
        <v>6</v>
      </c>
    </row>
    <row r="15" spans="2:2" x14ac:dyDescent="0.25">
      <c r="B15" s="3" t="s">
        <v>7</v>
      </c>
    </row>
    <row r="16" spans="2:2" x14ac:dyDescent="0.25">
      <c r="B16" s="3" t="s">
        <v>8</v>
      </c>
    </row>
    <row r="17" spans="2:18" x14ac:dyDescent="0.25">
      <c r="B17" s="3" t="s">
        <v>9</v>
      </c>
    </row>
    <row r="19" spans="2:18" x14ac:dyDescent="0.25">
      <c r="B19" s="2" t="s">
        <v>10</v>
      </c>
    </row>
    <row r="21" spans="2:18" x14ac:dyDescent="0.25">
      <c r="B21" s="3" t="s">
        <v>11</v>
      </c>
    </row>
    <row r="22" spans="2:18" x14ac:dyDescent="0.25">
      <c r="B22" s="4" t="s">
        <v>12</v>
      </c>
      <c r="C22" s="4"/>
      <c r="D22" s="4"/>
    </row>
    <row r="23" spans="2:18" x14ac:dyDescent="0.25">
      <c r="B23" s="4" t="s">
        <v>13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2:18" x14ac:dyDescent="0.25">
      <c r="B24" s="4" t="s">
        <v>14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2:18" x14ac:dyDescent="0.25">
      <c r="B25" s="4" t="s">
        <v>15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2:18" x14ac:dyDescent="0.25">
      <c r="B26" s="4" t="s">
        <v>16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2:18" x14ac:dyDescent="0.25">
      <c r="B27" s="4" t="s">
        <v>17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2:18" x14ac:dyDescent="0.25">
      <c r="B28" s="4" t="s">
        <v>18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2:18" x14ac:dyDescent="0.25">
      <c r="B29" s="4" t="s">
        <v>19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2:18" x14ac:dyDescent="0.25">
      <c r="B30" s="4" t="s">
        <v>20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2:18" x14ac:dyDescent="0.25">
      <c r="B31" s="4" t="s">
        <v>21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2:18" x14ac:dyDescent="0.25">
      <c r="B32" s="4" t="s">
        <v>22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2:18" x14ac:dyDescent="0.25">
      <c r="B33" s="4" t="s">
        <v>23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2:18" x14ac:dyDescent="0.25">
      <c r="B34" s="4" t="s">
        <v>24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2:18" x14ac:dyDescent="0.25">
      <c r="B35" s="4" t="s">
        <v>25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2:18" x14ac:dyDescent="0.25">
      <c r="B36" s="4" t="s">
        <v>26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2:18" x14ac:dyDescent="0.25">
      <c r="B37" s="4" t="s">
        <v>27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2:18" x14ac:dyDescent="0.25">
      <c r="B38" s="4" t="s">
        <v>28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2:18" x14ac:dyDescent="0.25">
      <c r="B39" s="4" t="s">
        <v>29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2:18" x14ac:dyDescent="0.25">
      <c r="B40" s="4" t="s">
        <v>30</v>
      </c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56" spans="2:2" x14ac:dyDescent="0.25">
      <c r="B56" s="2" t="s">
        <v>31</v>
      </c>
    </row>
    <row r="58" spans="2:2" x14ac:dyDescent="0.25">
      <c r="B58" s="3" t="s">
        <v>32</v>
      </c>
    </row>
    <row r="59" spans="2:2" x14ac:dyDescent="0.25">
      <c r="B59" s="3" t="s">
        <v>33</v>
      </c>
    </row>
    <row r="60" spans="2:2" x14ac:dyDescent="0.25">
      <c r="B60" s="3" t="s">
        <v>34</v>
      </c>
    </row>
    <row r="61" spans="2:2" x14ac:dyDescent="0.25">
      <c r="B61" s="3" t="s">
        <v>35</v>
      </c>
    </row>
    <row r="62" spans="2:2" x14ac:dyDescent="0.25">
      <c r="B62" s="3" t="s">
        <v>36</v>
      </c>
    </row>
    <row r="63" spans="2:2" x14ac:dyDescent="0.25">
      <c r="B63" s="3" t="s">
        <v>37</v>
      </c>
    </row>
    <row r="64" spans="2:2" x14ac:dyDescent="0.25">
      <c r="B64" s="3" t="s">
        <v>38</v>
      </c>
    </row>
    <row r="65" spans="2:2" x14ac:dyDescent="0.25">
      <c r="B65" s="3" t="s">
        <v>39</v>
      </c>
    </row>
    <row r="66" spans="2:2" x14ac:dyDescent="0.25">
      <c r="B66" s="3" t="s">
        <v>40</v>
      </c>
    </row>
    <row r="67" spans="2:2" x14ac:dyDescent="0.25">
      <c r="B67" s="3" t="s">
        <v>41</v>
      </c>
    </row>
    <row r="68" spans="2:2" x14ac:dyDescent="0.25">
      <c r="B68" s="3" t="s">
        <v>42</v>
      </c>
    </row>
    <row r="69" spans="2:2" x14ac:dyDescent="0.25">
      <c r="B69" s="3" t="s">
        <v>43</v>
      </c>
    </row>
    <row r="70" spans="2:2" x14ac:dyDescent="0.25">
      <c r="B70" s="3" t="s">
        <v>44</v>
      </c>
    </row>
    <row r="71" spans="2:2" x14ac:dyDescent="0.25">
      <c r="B71" s="3" t="s">
        <v>45</v>
      </c>
    </row>
    <row r="72" spans="2:2" x14ac:dyDescent="0.25">
      <c r="B72" s="3" t="s">
        <v>46</v>
      </c>
    </row>
    <row r="73" spans="2:2" x14ac:dyDescent="0.25">
      <c r="B73" s="3" t="s">
        <v>47</v>
      </c>
    </row>
    <row r="74" spans="2:2" x14ac:dyDescent="0.25">
      <c r="B74" s="3" t="s">
        <v>48</v>
      </c>
    </row>
    <row r="75" spans="2:2" x14ac:dyDescent="0.25">
      <c r="B75" s="3" t="s">
        <v>49</v>
      </c>
    </row>
    <row r="77" spans="2:2" x14ac:dyDescent="0.25">
      <c r="B77" s="2" t="s">
        <v>50</v>
      </c>
    </row>
    <row r="79" spans="2:2" x14ac:dyDescent="0.25">
      <c r="B79" s="3" t="s">
        <v>51</v>
      </c>
    </row>
    <row r="80" spans="2:2" x14ac:dyDescent="0.25">
      <c r="B80" s="3" t="s">
        <v>52</v>
      </c>
    </row>
    <row r="81" spans="2:2" x14ac:dyDescent="0.25">
      <c r="B81" s="3" t="s">
        <v>53</v>
      </c>
    </row>
    <row r="82" spans="2:2" x14ac:dyDescent="0.25">
      <c r="B82" s="3" t="s">
        <v>54</v>
      </c>
    </row>
    <row r="83" spans="2:2" x14ac:dyDescent="0.25">
      <c r="B83" s="3" t="s">
        <v>55</v>
      </c>
    </row>
    <row r="84" spans="2:2" x14ac:dyDescent="0.25">
      <c r="B84" s="3" t="s">
        <v>56</v>
      </c>
    </row>
    <row r="85" spans="2:2" x14ac:dyDescent="0.25">
      <c r="B85" s="3" t="s">
        <v>57</v>
      </c>
    </row>
    <row r="86" spans="2:2" x14ac:dyDescent="0.25">
      <c r="B86" s="3" t="s">
        <v>58</v>
      </c>
    </row>
    <row r="87" spans="2:2" x14ac:dyDescent="0.25">
      <c r="B87" s="3" t="s">
        <v>59</v>
      </c>
    </row>
    <row r="88" spans="2:2" x14ac:dyDescent="0.25">
      <c r="B88" s="3" t="s">
        <v>60</v>
      </c>
    </row>
    <row r="89" spans="2:2" x14ac:dyDescent="0.25">
      <c r="B89" s="3" t="s">
        <v>61</v>
      </c>
    </row>
    <row r="90" spans="2:2" x14ac:dyDescent="0.25">
      <c r="B90" s="3" t="s">
        <v>62</v>
      </c>
    </row>
    <row r="91" spans="2:2" x14ac:dyDescent="0.25">
      <c r="B91" s="3" t="s">
        <v>63</v>
      </c>
    </row>
    <row r="92" spans="2:2" x14ac:dyDescent="0.25">
      <c r="B92" s="3" t="s">
        <v>64</v>
      </c>
    </row>
    <row r="94" spans="2:2" x14ac:dyDescent="0.25">
      <c r="B94" s="2" t="s">
        <v>65</v>
      </c>
    </row>
    <row r="96" spans="2:2" x14ac:dyDescent="0.25">
      <c r="B96" s="3" t="s">
        <v>66</v>
      </c>
    </row>
    <row r="97" spans="2:2" x14ac:dyDescent="0.25">
      <c r="B97" s="3" t="s">
        <v>67</v>
      </c>
    </row>
    <row r="98" spans="2:2" x14ac:dyDescent="0.25">
      <c r="B98" s="3" t="s">
        <v>68</v>
      </c>
    </row>
    <row r="100" spans="2:2" x14ac:dyDescent="0.25">
      <c r="B100" s="2" t="s">
        <v>69</v>
      </c>
    </row>
    <row r="101" spans="2:2" x14ac:dyDescent="0.25">
      <c r="B101" s="3" t="s">
        <v>70</v>
      </c>
    </row>
    <row r="102" spans="2:2" x14ac:dyDescent="0.25">
      <c r="B102" s="3" t="s">
        <v>71</v>
      </c>
    </row>
    <row r="103" spans="2:2" x14ac:dyDescent="0.25">
      <c r="B103" s="3" t="s">
        <v>72</v>
      </c>
    </row>
  </sheetData>
  <pageMargins left="0" right="0" top="0" bottom="0" header="0" footer="0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K59"/>
  <sheetViews>
    <sheetView showGridLines="0" workbookViewId="0">
      <selection activeCell="B5" sqref="B5"/>
    </sheetView>
  </sheetViews>
  <sheetFormatPr baseColWidth="10" defaultColWidth="4.109375" defaultRowHeight="15.75" x14ac:dyDescent="0.25"/>
  <cols>
    <col min="1" max="1" width="0.33203125" style="1" customWidth="1"/>
    <col min="2" max="2" width="4.109375" style="1"/>
    <col min="3" max="3" width="6.88671875" style="1" bestFit="1" customWidth="1"/>
    <col min="4" max="4" width="5.109375" style="1" customWidth="1"/>
    <col min="5" max="6" width="4.109375" style="1"/>
    <col min="7" max="7" width="4.77734375" style="1" customWidth="1"/>
    <col min="8" max="8" width="4.88671875" style="1" customWidth="1"/>
    <col min="9" max="9" width="2.77734375" style="1" customWidth="1"/>
    <col min="10" max="10" width="5.109375" style="1" bestFit="1" customWidth="1"/>
    <col min="11" max="11" width="4.6640625" style="1" customWidth="1"/>
    <col min="12" max="12" width="4.21875" style="1" customWidth="1"/>
    <col min="13" max="13" width="5.109375" style="1" bestFit="1" customWidth="1"/>
    <col min="14" max="16" width="4.109375" style="1"/>
    <col min="17" max="17" width="3.6640625" style="1" customWidth="1"/>
    <col min="18" max="18" width="4.109375" style="1"/>
    <col min="19" max="19" width="4.88671875" style="1" customWidth="1"/>
    <col min="20" max="20" width="2.88671875" style="1" customWidth="1"/>
    <col min="21" max="21" width="1.77734375" style="1" customWidth="1"/>
    <col min="22" max="25" width="4.109375" style="1"/>
    <col min="26" max="26" width="4.5546875" style="1" customWidth="1"/>
    <col min="27" max="27" width="7.5546875" style="1" customWidth="1"/>
    <col min="28" max="28" width="5.109375" style="1" customWidth="1"/>
    <col min="29" max="16384" width="4.109375" style="1"/>
  </cols>
  <sheetData>
    <row r="3" spans="2:37" x14ac:dyDescent="0.25">
      <c r="B3" s="5" t="s">
        <v>73</v>
      </c>
    </row>
    <row r="5" spans="2:37" x14ac:dyDescent="0.25">
      <c r="B5" s="1" t="s">
        <v>120</v>
      </c>
    </row>
    <row r="6" spans="2:37" x14ac:dyDescent="0.25">
      <c r="B6" s="1" t="s">
        <v>74</v>
      </c>
      <c r="H6" s="6" t="s">
        <v>75</v>
      </c>
      <c r="I6" s="1" t="s">
        <v>76</v>
      </c>
      <c r="L6" s="351">
        <v>4000</v>
      </c>
      <c r="M6" s="351"/>
      <c r="N6" s="351"/>
      <c r="O6" s="1" t="s">
        <v>77</v>
      </c>
    </row>
    <row r="7" spans="2:37" x14ac:dyDescent="0.25">
      <c r="B7" s="1" t="s">
        <v>78</v>
      </c>
      <c r="L7" s="8">
        <v>0.09</v>
      </c>
      <c r="M7" s="26">
        <v>0.09</v>
      </c>
    </row>
    <row r="8" spans="2:37" x14ac:dyDescent="0.25">
      <c r="B8" s="6" t="s">
        <v>79</v>
      </c>
      <c r="C8" s="1" t="s">
        <v>80</v>
      </c>
      <c r="K8" s="6" t="s">
        <v>81</v>
      </c>
      <c r="L8" s="351">
        <v>7000</v>
      </c>
      <c r="M8" s="351"/>
      <c r="N8" s="351"/>
      <c r="O8" s="1" t="s">
        <v>82</v>
      </c>
      <c r="Z8" s="48" t="s">
        <v>129</v>
      </c>
      <c r="AA8" s="48"/>
      <c r="AB8" s="48" t="str">
        <f>+H6</f>
        <v>"A"</v>
      </c>
      <c r="AC8" s="48"/>
      <c r="AD8" s="48"/>
    </row>
    <row r="9" spans="2:37" x14ac:dyDescent="0.25">
      <c r="B9" s="9" t="s">
        <v>83</v>
      </c>
      <c r="F9" s="6" t="s">
        <v>84</v>
      </c>
      <c r="G9" s="1" t="s">
        <v>76</v>
      </c>
      <c r="J9" s="351">
        <v>8000</v>
      </c>
      <c r="K9" s="351"/>
      <c r="L9" s="351"/>
      <c r="M9" s="1" t="s">
        <v>85</v>
      </c>
      <c r="V9" s="301" t="s">
        <v>121</v>
      </c>
      <c r="W9" s="302"/>
      <c r="X9" s="302"/>
      <c r="Y9" s="303"/>
      <c r="Z9" s="309" t="s">
        <v>125</v>
      </c>
      <c r="AA9" s="310"/>
      <c r="AB9" s="310"/>
      <c r="AC9" s="310"/>
      <c r="AD9" s="311"/>
      <c r="AE9" s="301" t="s">
        <v>124</v>
      </c>
      <c r="AF9" s="302"/>
      <c r="AG9" s="302"/>
      <c r="AH9" s="303"/>
    </row>
    <row r="10" spans="2:37" x14ac:dyDescent="0.25">
      <c r="B10" s="1" t="s">
        <v>86</v>
      </c>
      <c r="H10" s="8">
        <v>0.19</v>
      </c>
      <c r="V10" s="301" t="s">
        <v>122</v>
      </c>
      <c r="W10" s="302"/>
      <c r="X10" s="301" t="s">
        <v>123</v>
      </c>
      <c r="Y10" s="303"/>
      <c r="Z10" s="312"/>
      <c r="AA10" s="313"/>
      <c r="AB10" s="313"/>
      <c r="AC10" s="313"/>
      <c r="AD10" s="314"/>
      <c r="AE10" s="301" t="s">
        <v>122</v>
      </c>
      <c r="AF10" s="302"/>
      <c r="AG10" s="301" t="s">
        <v>123</v>
      </c>
      <c r="AH10" s="303"/>
    </row>
    <row r="11" spans="2:37" x14ac:dyDescent="0.25">
      <c r="B11" s="1" t="s">
        <v>87</v>
      </c>
      <c r="K11" s="12" t="str">
        <f>+F9</f>
        <v>"D"</v>
      </c>
      <c r="L11" s="1" t="s">
        <v>88</v>
      </c>
      <c r="R11" s="351">
        <v>10000</v>
      </c>
      <c r="S11" s="351"/>
      <c r="T11" s="351"/>
      <c r="V11" s="304">
        <v>4110</v>
      </c>
      <c r="W11" s="305"/>
      <c r="X11" s="304"/>
      <c r="Y11" s="306"/>
      <c r="Z11" s="315" t="s">
        <v>131</v>
      </c>
      <c r="AA11" s="316"/>
      <c r="AB11" s="316"/>
      <c r="AC11" s="316"/>
      <c r="AE11" s="307">
        <f>AG12+AG13</f>
        <v>4360</v>
      </c>
      <c r="AF11" s="307"/>
      <c r="AG11" s="308"/>
      <c r="AH11" s="308"/>
    </row>
    <row r="12" spans="2:37" x14ac:dyDescent="0.25">
      <c r="B12" s="6" t="s">
        <v>84</v>
      </c>
      <c r="C12" s="1" t="s">
        <v>89</v>
      </c>
      <c r="V12" s="294"/>
      <c r="W12" s="295"/>
      <c r="X12" s="294">
        <v>4457</v>
      </c>
      <c r="Y12" s="296"/>
      <c r="Z12" s="297" t="s">
        <v>132</v>
      </c>
      <c r="AA12" s="298"/>
      <c r="AB12" s="298"/>
      <c r="AC12" s="298"/>
      <c r="AE12" s="299"/>
      <c r="AF12" s="299"/>
      <c r="AG12" s="299">
        <f>L17</f>
        <v>360</v>
      </c>
      <c r="AH12" s="300"/>
    </row>
    <row r="13" spans="2:37" x14ac:dyDescent="0.25">
      <c r="B13" s="1" t="s">
        <v>90</v>
      </c>
      <c r="V13" s="294"/>
      <c r="W13" s="295"/>
      <c r="X13" s="294">
        <v>7001</v>
      </c>
      <c r="Y13" s="296"/>
      <c r="Z13" s="46" t="s">
        <v>133</v>
      </c>
      <c r="AA13" s="47"/>
      <c r="AB13" s="47"/>
      <c r="AC13" s="47" t="str">
        <f>B8</f>
        <v>"B"</v>
      </c>
      <c r="AE13" s="300"/>
      <c r="AF13" s="300"/>
      <c r="AG13" s="299">
        <f>F17</f>
        <v>4000</v>
      </c>
      <c r="AH13" s="299"/>
    </row>
    <row r="14" spans="2:37" x14ac:dyDescent="0.25">
      <c r="B14" s="1" t="s">
        <v>91</v>
      </c>
      <c r="V14" s="289"/>
      <c r="W14" s="290"/>
      <c r="X14" s="289"/>
      <c r="Y14" s="291"/>
      <c r="Z14" s="259" t="s">
        <v>134</v>
      </c>
      <c r="AA14" s="247"/>
      <c r="AB14" s="247"/>
      <c r="AC14" s="247"/>
      <c r="AD14" s="260"/>
      <c r="AE14" s="292">
        <f>AE11+AE12</f>
        <v>4360</v>
      </c>
      <c r="AF14" s="293"/>
      <c r="AG14" s="292">
        <f>AG11+AG12+AG13</f>
        <v>4360</v>
      </c>
      <c r="AH14" s="293"/>
    </row>
    <row r="15" spans="2:37" x14ac:dyDescent="0.25">
      <c r="Z15" s="52" t="s">
        <v>129</v>
      </c>
      <c r="AA15" s="52"/>
      <c r="AB15" s="52" t="str">
        <f>B8</f>
        <v>"B"</v>
      </c>
      <c r="AC15" s="48"/>
      <c r="AD15" s="48"/>
      <c r="AI15" s="40" t="str">
        <f>J16</f>
        <v>"A"</v>
      </c>
      <c r="AJ15" s="41" t="s">
        <v>92</v>
      </c>
      <c r="AK15" s="40" t="str">
        <f>L16</f>
        <v>"B"</v>
      </c>
    </row>
    <row r="16" spans="2:37" x14ac:dyDescent="0.25">
      <c r="B16" s="27" t="s">
        <v>96</v>
      </c>
      <c r="C16" s="28"/>
      <c r="D16" s="28"/>
      <c r="E16" s="28"/>
      <c r="F16" s="28"/>
      <c r="G16" s="28"/>
      <c r="H16" s="29"/>
      <c r="I16" s="29"/>
      <c r="J16" s="30" t="str">
        <f>H6</f>
        <v>"A"</v>
      </c>
      <c r="K16" s="31" t="s">
        <v>92</v>
      </c>
      <c r="L16" s="30" t="str">
        <f>B8</f>
        <v>"B"</v>
      </c>
      <c r="M16" s="29"/>
      <c r="N16" s="29"/>
      <c r="O16" s="29"/>
      <c r="P16" s="29"/>
      <c r="Q16" s="29"/>
      <c r="R16" s="29"/>
      <c r="S16" s="32"/>
      <c r="V16" s="273" t="s">
        <v>121</v>
      </c>
      <c r="W16" s="274"/>
      <c r="X16" s="274"/>
      <c r="Y16" s="275"/>
      <c r="Z16" s="281" t="s">
        <v>125</v>
      </c>
      <c r="AA16" s="282"/>
      <c r="AB16" s="282"/>
      <c r="AC16" s="282"/>
      <c r="AD16" s="283"/>
      <c r="AE16" s="273" t="s">
        <v>124</v>
      </c>
      <c r="AF16" s="274"/>
      <c r="AG16" s="274"/>
      <c r="AH16" s="275"/>
    </row>
    <row r="17" spans="2:37" x14ac:dyDescent="0.25">
      <c r="B17" s="33" t="s">
        <v>93</v>
      </c>
      <c r="C17" s="34"/>
      <c r="D17" s="34"/>
      <c r="E17" s="34"/>
      <c r="F17" s="342">
        <f>L6</f>
        <v>4000</v>
      </c>
      <c r="G17" s="342"/>
      <c r="H17" s="342"/>
      <c r="I17" s="34" t="s">
        <v>94</v>
      </c>
      <c r="J17" s="35">
        <f>M7</f>
        <v>0.09</v>
      </c>
      <c r="K17" s="36" t="s">
        <v>95</v>
      </c>
      <c r="L17" s="342">
        <f>F17*J17</f>
        <v>360</v>
      </c>
      <c r="M17" s="342"/>
      <c r="N17" s="342"/>
      <c r="O17" s="34"/>
      <c r="P17" s="34"/>
      <c r="Q17" s="349">
        <f>L17</f>
        <v>360</v>
      </c>
      <c r="R17" s="349"/>
      <c r="S17" s="350"/>
      <c r="V17" s="273" t="s">
        <v>122</v>
      </c>
      <c r="W17" s="274"/>
      <c r="X17" s="273" t="s">
        <v>123</v>
      </c>
      <c r="Y17" s="275"/>
      <c r="Z17" s="284"/>
      <c r="AA17" s="285"/>
      <c r="AB17" s="285"/>
      <c r="AC17" s="285"/>
      <c r="AD17" s="286"/>
      <c r="AE17" s="273" t="s">
        <v>122</v>
      </c>
      <c r="AF17" s="274"/>
      <c r="AG17" s="273" t="s">
        <v>123</v>
      </c>
      <c r="AH17" s="275"/>
    </row>
    <row r="18" spans="2:37" x14ac:dyDescent="0.25">
      <c r="B18" s="33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7"/>
      <c r="V18" s="263">
        <v>3810</v>
      </c>
      <c r="W18" s="264"/>
      <c r="X18" s="263"/>
      <c r="Y18" s="265"/>
      <c r="Z18" s="287" t="s">
        <v>126</v>
      </c>
      <c r="AA18" s="288"/>
      <c r="AB18" s="288"/>
      <c r="AC18" s="288"/>
      <c r="AD18" s="49"/>
      <c r="AE18" s="276">
        <f>F17</f>
        <v>4000</v>
      </c>
      <c r="AF18" s="276"/>
      <c r="AG18" s="277"/>
      <c r="AH18" s="277"/>
    </row>
    <row r="19" spans="2:37" x14ac:dyDescent="0.25">
      <c r="B19" s="38" t="s">
        <v>97</v>
      </c>
      <c r="C19" s="39"/>
      <c r="D19" s="39"/>
      <c r="E19" s="39"/>
      <c r="F19" s="39"/>
      <c r="G19" s="39"/>
      <c r="H19" s="34"/>
      <c r="I19" s="34"/>
      <c r="J19" s="40" t="str">
        <f>B8</f>
        <v>"B"</v>
      </c>
      <c r="K19" s="41" t="s">
        <v>92</v>
      </c>
      <c r="L19" s="40" t="str">
        <f>K8</f>
        <v>"C"</v>
      </c>
      <c r="M19" s="34"/>
      <c r="N19" s="34"/>
      <c r="O19" s="34"/>
      <c r="P19" s="34"/>
      <c r="Q19" s="34"/>
      <c r="R19" s="34"/>
      <c r="S19" s="37"/>
      <c r="V19" s="268">
        <v>4456</v>
      </c>
      <c r="W19" s="269"/>
      <c r="X19" s="268"/>
      <c r="Y19" s="270"/>
      <c r="Z19" s="266" t="s">
        <v>127</v>
      </c>
      <c r="AA19" s="267"/>
      <c r="AB19" s="267"/>
      <c r="AC19" s="267"/>
      <c r="AD19" s="49"/>
      <c r="AE19" s="271">
        <f>L17</f>
        <v>360</v>
      </c>
      <c r="AF19" s="271"/>
      <c r="AG19" s="272"/>
      <c r="AH19" s="272"/>
    </row>
    <row r="20" spans="2:37" x14ac:dyDescent="0.25">
      <c r="B20" s="33" t="s">
        <v>93</v>
      </c>
      <c r="C20" s="34"/>
      <c r="D20" s="34"/>
      <c r="E20" s="34"/>
      <c r="F20" s="342">
        <f>L8</f>
        <v>7000</v>
      </c>
      <c r="G20" s="342"/>
      <c r="H20" s="342"/>
      <c r="I20" s="34" t="s">
        <v>94</v>
      </c>
      <c r="J20" s="35">
        <f>H10</f>
        <v>0.19</v>
      </c>
      <c r="K20" s="36" t="s">
        <v>95</v>
      </c>
      <c r="L20" s="342">
        <f>F20*J20</f>
        <v>1330</v>
      </c>
      <c r="M20" s="342"/>
      <c r="N20" s="342"/>
      <c r="O20" s="34"/>
      <c r="P20" s="34"/>
      <c r="Q20" s="34"/>
      <c r="R20" s="34"/>
      <c r="S20" s="37"/>
      <c r="V20" s="268"/>
      <c r="W20" s="269"/>
      <c r="X20" s="268">
        <v>4010</v>
      </c>
      <c r="Y20" s="270"/>
      <c r="Z20" s="50" t="s">
        <v>128</v>
      </c>
      <c r="AA20" s="51"/>
      <c r="AB20" s="51" t="str">
        <f>H6</f>
        <v>"A"</v>
      </c>
      <c r="AC20" s="51"/>
      <c r="AD20" s="49"/>
      <c r="AE20" s="272"/>
      <c r="AF20" s="272"/>
      <c r="AG20" s="271">
        <f>AE18+AE19</f>
        <v>4360</v>
      </c>
      <c r="AH20" s="271"/>
    </row>
    <row r="21" spans="2:37" ht="18" x14ac:dyDescent="0.25">
      <c r="B21" s="33" t="s">
        <v>98</v>
      </c>
      <c r="C21" s="34"/>
      <c r="D21" s="34"/>
      <c r="E21" s="34"/>
      <c r="F21" s="34"/>
      <c r="G21" s="34"/>
      <c r="H21" s="34"/>
      <c r="I21" s="34"/>
      <c r="J21" s="34"/>
      <c r="K21" s="42" t="s">
        <v>100</v>
      </c>
      <c r="L21" s="343">
        <f>L17</f>
        <v>360</v>
      </c>
      <c r="M21" s="343"/>
      <c r="N21" s="343"/>
      <c r="O21" s="34"/>
      <c r="P21" s="34"/>
      <c r="Q21" s="34"/>
      <c r="R21" s="34"/>
      <c r="S21" s="37"/>
      <c r="V21" s="256"/>
      <c r="W21" s="257"/>
      <c r="X21" s="256"/>
      <c r="Y21" s="258"/>
      <c r="Z21" s="278" t="s">
        <v>130</v>
      </c>
      <c r="AA21" s="279"/>
      <c r="AB21" s="279"/>
      <c r="AC21" s="279"/>
      <c r="AD21" s="280"/>
      <c r="AE21" s="261">
        <f>AE18+AE19</f>
        <v>4360</v>
      </c>
      <c r="AF21" s="262"/>
      <c r="AG21" s="261">
        <f>AG18+AG19+AG20</f>
        <v>4360</v>
      </c>
      <c r="AH21" s="262"/>
    </row>
    <row r="22" spans="2:37" x14ac:dyDescent="0.25">
      <c r="B22" s="33" t="s">
        <v>99</v>
      </c>
      <c r="C22" s="34"/>
      <c r="D22" s="34"/>
      <c r="E22" s="34"/>
      <c r="F22" s="34"/>
      <c r="G22" s="34"/>
      <c r="H22" s="34"/>
      <c r="I22" s="34"/>
      <c r="J22" s="34"/>
      <c r="K22" s="34"/>
      <c r="L22" s="342">
        <f>L20-L21</f>
        <v>970</v>
      </c>
      <c r="M22" s="342"/>
      <c r="N22" s="342"/>
      <c r="O22" s="34"/>
      <c r="P22" s="34"/>
      <c r="Q22" s="349">
        <f>L22</f>
        <v>970</v>
      </c>
      <c r="R22" s="349"/>
      <c r="S22" s="350"/>
    </row>
    <row r="23" spans="2:37" x14ac:dyDescent="0.25">
      <c r="B23" s="33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7"/>
      <c r="Z23" s="48" t="s">
        <v>129</v>
      </c>
      <c r="AA23" s="48"/>
      <c r="AB23" s="48" t="str">
        <f>J19</f>
        <v>"B"</v>
      </c>
      <c r="AC23" s="48"/>
      <c r="AD23" s="48"/>
    </row>
    <row r="24" spans="2:37" x14ac:dyDescent="0.25">
      <c r="B24" s="43" t="s">
        <v>101</v>
      </c>
      <c r="C24" s="34"/>
      <c r="D24" s="34"/>
      <c r="E24" s="34"/>
      <c r="F24" s="34"/>
      <c r="G24" s="40" t="str">
        <f>K8</f>
        <v>"C"</v>
      </c>
      <c r="H24" s="39" t="s">
        <v>102</v>
      </c>
      <c r="I24" s="39"/>
      <c r="J24" s="39"/>
      <c r="K24" s="40" t="str">
        <f>K11</f>
        <v>"D"</v>
      </c>
      <c r="L24" s="34"/>
      <c r="M24" s="34"/>
      <c r="N24" s="34"/>
      <c r="O24" s="34"/>
      <c r="P24" s="34"/>
      <c r="Q24" s="34"/>
      <c r="R24" s="34"/>
      <c r="S24" s="37"/>
      <c r="V24" s="301" t="s">
        <v>121</v>
      </c>
      <c r="W24" s="302"/>
      <c r="X24" s="302"/>
      <c r="Y24" s="303"/>
      <c r="Z24" s="309" t="s">
        <v>125</v>
      </c>
      <c r="AA24" s="310"/>
      <c r="AB24" s="310"/>
      <c r="AC24" s="310"/>
      <c r="AD24" s="311"/>
      <c r="AE24" s="301" t="s">
        <v>124</v>
      </c>
      <c r="AF24" s="302"/>
      <c r="AG24" s="302"/>
      <c r="AH24" s="303"/>
    </row>
    <row r="25" spans="2:37" x14ac:dyDescent="0.25">
      <c r="B25" s="33" t="s">
        <v>93</v>
      </c>
      <c r="C25" s="34"/>
      <c r="D25" s="34"/>
      <c r="E25" s="34"/>
      <c r="F25" s="342">
        <f>J9</f>
        <v>8000</v>
      </c>
      <c r="G25" s="342"/>
      <c r="H25" s="342"/>
      <c r="I25" s="34" t="s">
        <v>94</v>
      </c>
      <c r="J25" s="35">
        <f>H10</f>
        <v>0.19</v>
      </c>
      <c r="K25" s="36" t="s">
        <v>95</v>
      </c>
      <c r="L25" s="342">
        <f>F25*J25</f>
        <v>1520</v>
      </c>
      <c r="M25" s="342"/>
      <c r="N25" s="342"/>
      <c r="O25" s="34"/>
      <c r="P25" s="34"/>
      <c r="Q25" s="34"/>
      <c r="R25" s="34"/>
      <c r="S25" s="37"/>
      <c r="V25" s="301" t="s">
        <v>122</v>
      </c>
      <c r="W25" s="302"/>
      <c r="X25" s="301" t="s">
        <v>123</v>
      </c>
      <c r="Y25" s="303"/>
      <c r="Z25" s="312"/>
      <c r="AA25" s="313"/>
      <c r="AB25" s="313"/>
      <c r="AC25" s="313"/>
      <c r="AD25" s="314"/>
      <c r="AE25" s="301" t="s">
        <v>122</v>
      </c>
      <c r="AF25" s="302"/>
      <c r="AG25" s="301" t="s">
        <v>123</v>
      </c>
      <c r="AH25" s="303"/>
    </row>
    <row r="26" spans="2:37" ht="18" x14ac:dyDescent="0.25">
      <c r="B26" s="33" t="s">
        <v>98</v>
      </c>
      <c r="C26" s="34"/>
      <c r="D26" s="34"/>
      <c r="E26" s="34"/>
      <c r="F26" s="34"/>
      <c r="G26" s="34"/>
      <c r="H26" s="34"/>
      <c r="I26" s="34"/>
      <c r="J26" s="34"/>
      <c r="K26" s="42" t="s">
        <v>100</v>
      </c>
      <c r="L26" s="343">
        <f>Q17+Q22</f>
        <v>1330</v>
      </c>
      <c r="M26" s="343"/>
      <c r="N26" s="343"/>
      <c r="O26" s="34"/>
      <c r="P26" s="34"/>
      <c r="Q26" s="34"/>
      <c r="R26" s="34"/>
      <c r="S26" s="37"/>
      <c r="V26" s="304">
        <v>4110</v>
      </c>
      <c r="W26" s="305"/>
      <c r="X26" s="304"/>
      <c r="Y26" s="306"/>
      <c r="Z26" s="53" t="s">
        <v>131</v>
      </c>
      <c r="AA26" s="54"/>
      <c r="AB26" s="54"/>
      <c r="AC26" s="54" t="str">
        <f>L19</f>
        <v>"C"</v>
      </c>
      <c r="AE26" s="307">
        <f>AG27+AG28</f>
        <v>8330</v>
      </c>
      <c r="AF26" s="307"/>
      <c r="AG26" s="308"/>
      <c r="AH26" s="308"/>
    </row>
    <row r="27" spans="2:37" x14ac:dyDescent="0.25">
      <c r="B27" s="33" t="s">
        <v>103</v>
      </c>
      <c r="C27" s="34"/>
      <c r="D27" s="34"/>
      <c r="E27" s="34"/>
      <c r="F27" s="34"/>
      <c r="G27" s="34"/>
      <c r="H27" s="34"/>
      <c r="I27" s="34"/>
      <c r="J27" s="34"/>
      <c r="K27" s="34"/>
      <c r="L27" s="342">
        <f>L25-L26</f>
        <v>190</v>
      </c>
      <c r="M27" s="342"/>
      <c r="N27" s="342"/>
      <c r="O27" s="34"/>
      <c r="P27" s="34"/>
      <c r="Q27" s="344">
        <f>L27</f>
        <v>190</v>
      </c>
      <c r="R27" s="344"/>
      <c r="S27" s="345"/>
      <c r="V27" s="294"/>
      <c r="W27" s="295"/>
      <c r="X27" s="294">
        <v>4457</v>
      </c>
      <c r="Y27" s="296"/>
      <c r="Z27" s="297" t="s">
        <v>132</v>
      </c>
      <c r="AA27" s="298"/>
      <c r="AB27" s="298"/>
      <c r="AC27" s="298"/>
      <c r="AE27" s="299"/>
      <c r="AF27" s="299"/>
      <c r="AG27" s="299">
        <f>L20</f>
        <v>1330</v>
      </c>
      <c r="AH27" s="300"/>
    </row>
    <row r="28" spans="2:37" x14ac:dyDescent="0.25">
      <c r="B28" s="44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348" t="s">
        <v>104</v>
      </c>
      <c r="P28" s="348"/>
      <c r="Q28" s="346">
        <f>Q17+Q22+Q27</f>
        <v>1520</v>
      </c>
      <c r="R28" s="346"/>
      <c r="S28" s="347"/>
      <c r="V28" s="294"/>
      <c r="W28" s="295"/>
      <c r="X28" s="294">
        <v>7001</v>
      </c>
      <c r="Y28" s="296"/>
      <c r="Z28" s="46" t="s">
        <v>133</v>
      </c>
      <c r="AA28" s="47"/>
      <c r="AB28" s="47"/>
      <c r="AC28" s="47" t="str">
        <f>L19</f>
        <v>"C"</v>
      </c>
      <c r="AE28" s="300"/>
      <c r="AF28" s="300"/>
      <c r="AG28" s="299">
        <f>F20</f>
        <v>7000</v>
      </c>
      <c r="AH28" s="299"/>
    </row>
    <row r="29" spans="2:37" x14ac:dyDescent="0.25">
      <c r="V29" s="289"/>
      <c r="W29" s="290"/>
      <c r="X29" s="289"/>
      <c r="Y29" s="291"/>
      <c r="Z29" s="259" t="s">
        <v>134</v>
      </c>
      <c r="AA29" s="247"/>
      <c r="AB29" s="247"/>
      <c r="AC29" s="247"/>
      <c r="AD29" s="260"/>
      <c r="AE29" s="292">
        <f>AE26+AE27</f>
        <v>8330</v>
      </c>
      <c r="AF29" s="293"/>
      <c r="AG29" s="292">
        <f>AG26+AG27+AG28</f>
        <v>8330</v>
      </c>
      <c r="AH29" s="293"/>
    </row>
    <row r="30" spans="2:37" ht="15" customHeight="1" x14ac:dyDescent="0.25">
      <c r="B30" s="330" t="s">
        <v>105</v>
      </c>
      <c r="C30" s="331"/>
      <c r="D30" s="335"/>
      <c r="E30" s="330" t="s">
        <v>108</v>
      </c>
      <c r="F30" s="331"/>
      <c r="G30" s="14" t="str">
        <f>J16</f>
        <v>"A"</v>
      </c>
      <c r="H30" s="330" t="s">
        <v>108</v>
      </c>
      <c r="I30" s="331"/>
      <c r="J30" s="14" t="str">
        <f>J19</f>
        <v>"B"</v>
      </c>
      <c r="K30" s="330" t="s">
        <v>108</v>
      </c>
      <c r="L30" s="331"/>
      <c r="M30" s="14" t="str">
        <f>G24</f>
        <v>"C"</v>
      </c>
      <c r="N30" s="330" t="s">
        <v>110</v>
      </c>
      <c r="O30" s="331"/>
      <c r="P30" s="331"/>
      <c r="Q30" s="335"/>
      <c r="Z30" s="52" t="s">
        <v>129</v>
      </c>
      <c r="AA30" s="52"/>
      <c r="AB30" s="52" t="str">
        <f>L19</f>
        <v>"C"</v>
      </c>
      <c r="AC30" s="48"/>
      <c r="AD30" s="48"/>
      <c r="AI30" s="40" t="str">
        <f>J19</f>
        <v>"B"</v>
      </c>
      <c r="AJ30" s="41" t="s">
        <v>92</v>
      </c>
      <c r="AK30" s="40" t="str">
        <f>L19</f>
        <v>"C"</v>
      </c>
    </row>
    <row r="31" spans="2:37" ht="14.25" customHeight="1" x14ac:dyDescent="0.25">
      <c r="B31" s="336" t="s">
        <v>106</v>
      </c>
      <c r="C31" s="337"/>
      <c r="D31" s="338"/>
      <c r="E31" s="15" t="s">
        <v>92</v>
      </c>
      <c r="F31" s="16" t="str">
        <f>L16</f>
        <v>"B"</v>
      </c>
      <c r="G31" s="17" t="s">
        <v>109</v>
      </c>
      <c r="H31" s="15" t="s">
        <v>92</v>
      </c>
      <c r="I31" s="16" t="str">
        <f>L19</f>
        <v>"C"</v>
      </c>
      <c r="J31" s="17" t="s">
        <v>109</v>
      </c>
      <c r="K31" s="15" t="s">
        <v>92</v>
      </c>
      <c r="L31" s="16" t="str">
        <f>K24</f>
        <v>"D"</v>
      </c>
      <c r="M31" s="17" t="s">
        <v>109</v>
      </c>
      <c r="N31" s="336" t="s">
        <v>111</v>
      </c>
      <c r="O31" s="337"/>
      <c r="P31" s="337"/>
      <c r="Q31" s="20" t="s">
        <v>109</v>
      </c>
      <c r="V31" s="273" t="s">
        <v>121</v>
      </c>
      <c r="W31" s="274"/>
      <c r="X31" s="274"/>
      <c r="Y31" s="275"/>
      <c r="Z31" s="281" t="s">
        <v>125</v>
      </c>
      <c r="AA31" s="282"/>
      <c r="AB31" s="282"/>
      <c r="AC31" s="282"/>
      <c r="AD31" s="283"/>
      <c r="AE31" s="273" t="s">
        <v>124</v>
      </c>
      <c r="AF31" s="274"/>
      <c r="AG31" s="274"/>
      <c r="AH31" s="275"/>
    </row>
    <row r="32" spans="2:37" ht="13.5" customHeight="1" x14ac:dyDescent="0.25">
      <c r="B32" s="339" t="s">
        <v>107</v>
      </c>
      <c r="C32" s="340"/>
      <c r="D32" s="341"/>
      <c r="E32" s="332">
        <f>F17</f>
        <v>4000</v>
      </c>
      <c r="F32" s="333"/>
      <c r="G32" s="334"/>
      <c r="H32" s="332">
        <f>F20</f>
        <v>7000</v>
      </c>
      <c r="I32" s="333"/>
      <c r="J32" s="334"/>
      <c r="K32" s="332">
        <f>F25</f>
        <v>8000</v>
      </c>
      <c r="L32" s="333"/>
      <c r="M32" s="334"/>
      <c r="N32" s="332">
        <f>R11</f>
        <v>10000</v>
      </c>
      <c r="O32" s="333"/>
      <c r="P32" s="333"/>
      <c r="Q32" s="19"/>
      <c r="V32" s="273" t="s">
        <v>122</v>
      </c>
      <c r="W32" s="274"/>
      <c r="X32" s="273" t="s">
        <v>123</v>
      </c>
      <c r="Y32" s="275"/>
      <c r="Z32" s="284"/>
      <c r="AA32" s="285"/>
      <c r="AB32" s="285"/>
      <c r="AC32" s="285"/>
      <c r="AD32" s="286"/>
      <c r="AE32" s="273" t="s">
        <v>122</v>
      </c>
      <c r="AF32" s="274"/>
      <c r="AG32" s="273" t="s">
        <v>123</v>
      </c>
      <c r="AH32" s="275"/>
    </row>
    <row r="33" spans="2:37" ht="21" customHeight="1" x14ac:dyDescent="0.25">
      <c r="B33" s="329" t="s">
        <v>112</v>
      </c>
      <c r="C33" s="253"/>
      <c r="D33" s="253"/>
      <c r="E33" s="252">
        <f>L17</f>
        <v>360</v>
      </c>
      <c r="F33" s="253"/>
      <c r="G33" s="251"/>
      <c r="H33" s="250">
        <f>L20</f>
        <v>1330</v>
      </c>
      <c r="I33" s="253"/>
      <c r="J33" s="253"/>
      <c r="K33" s="252">
        <f>L25</f>
        <v>1520</v>
      </c>
      <c r="L33" s="253"/>
      <c r="M33" s="251"/>
      <c r="N33" s="253">
        <v>0</v>
      </c>
      <c r="O33" s="253"/>
      <c r="P33" s="253"/>
      <c r="Q33" s="251"/>
      <c r="V33" s="263">
        <v>3810</v>
      </c>
      <c r="W33" s="264"/>
      <c r="X33" s="263"/>
      <c r="Y33" s="265"/>
      <c r="Z33" s="287" t="s">
        <v>126</v>
      </c>
      <c r="AA33" s="288"/>
      <c r="AB33" s="288"/>
      <c r="AC33" s="288"/>
      <c r="AD33" s="49"/>
      <c r="AE33" s="276">
        <f>F20</f>
        <v>7000</v>
      </c>
      <c r="AF33" s="276"/>
      <c r="AG33" s="277"/>
      <c r="AH33" s="277"/>
    </row>
    <row r="34" spans="2:37" ht="21" customHeight="1" x14ac:dyDescent="0.25">
      <c r="B34" s="329" t="s">
        <v>113</v>
      </c>
      <c r="C34" s="253"/>
      <c r="D34" s="253"/>
      <c r="E34" s="252">
        <f>F17+L17</f>
        <v>4360</v>
      </c>
      <c r="F34" s="253"/>
      <c r="G34" s="251"/>
      <c r="H34" s="250">
        <f>F20+L20</f>
        <v>8330</v>
      </c>
      <c r="I34" s="253"/>
      <c r="J34" s="253"/>
      <c r="K34" s="252">
        <f>F25+L25</f>
        <v>9520</v>
      </c>
      <c r="L34" s="253"/>
      <c r="M34" s="251"/>
      <c r="N34" s="250">
        <f>N32</f>
        <v>10000</v>
      </c>
      <c r="O34" s="253"/>
      <c r="P34" s="253"/>
      <c r="Q34" s="251"/>
      <c r="V34" s="268">
        <v>4456</v>
      </c>
      <c r="W34" s="269"/>
      <c r="X34" s="268"/>
      <c r="Y34" s="270"/>
      <c r="Z34" s="266" t="s">
        <v>127</v>
      </c>
      <c r="AA34" s="267"/>
      <c r="AB34" s="267"/>
      <c r="AC34" s="267"/>
      <c r="AD34" s="49"/>
      <c r="AE34" s="271">
        <f>L20</f>
        <v>1330</v>
      </c>
      <c r="AF34" s="271"/>
      <c r="AG34" s="272"/>
      <c r="AH34" s="272"/>
    </row>
    <row r="35" spans="2:37" ht="21" customHeight="1" x14ac:dyDescent="0.25">
      <c r="B35" s="329" t="s">
        <v>114</v>
      </c>
      <c r="C35" s="253"/>
      <c r="D35" s="253"/>
      <c r="E35" s="329">
        <f>0</f>
        <v>0</v>
      </c>
      <c r="F35" s="253"/>
      <c r="G35" s="251"/>
      <c r="H35" s="250">
        <f>L17</f>
        <v>360</v>
      </c>
      <c r="I35" s="253"/>
      <c r="J35" s="253"/>
      <c r="K35" s="252">
        <f>L20</f>
        <v>1330</v>
      </c>
      <c r="L35" s="253"/>
      <c r="M35" s="251"/>
      <c r="N35" s="253">
        <f>N33</f>
        <v>0</v>
      </c>
      <c r="O35" s="253"/>
      <c r="P35" s="253"/>
      <c r="Q35" s="251"/>
      <c r="V35" s="268"/>
      <c r="W35" s="269"/>
      <c r="X35" s="268">
        <v>4010</v>
      </c>
      <c r="Y35" s="270"/>
      <c r="Z35" s="50" t="s">
        <v>128</v>
      </c>
      <c r="AA35" s="51"/>
      <c r="AB35" s="51" t="str">
        <f>AB23</f>
        <v>"B"</v>
      </c>
      <c r="AC35" s="51"/>
      <c r="AD35" s="49"/>
      <c r="AE35" s="272"/>
      <c r="AF35" s="272"/>
      <c r="AG35" s="271">
        <f>AE33+AE34</f>
        <v>8330</v>
      </c>
      <c r="AH35" s="271"/>
    </row>
    <row r="36" spans="2:37" ht="21" customHeight="1" x14ac:dyDescent="0.25">
      <c r="B36" s="301" t="s">
        <v>115</v>
      </c>
      <c r="C36" s="302"/>
      <c r="D36" s="302"/>
      <c r="E36" s="328">
        <f>Q17</f>
        <v>360</v>
      </c>
      <c r="F36" s="302"/>
      <c r="G36" s="303"/>
      <c r="H36" s="327">
        <f>Q22</f>
        <v>970</v>
      </c>
      <c r="I36" s="302"/>
      <c r="J36" s="302"/>
      <c r="K36" s="328">
        <f>Q27</f>
        <v>190</v>
      </c>
      <c r="L36" s="302"/>
      <c r="M36" s="303"/>
      <c r="N36" s="302">
        <f>N35</f>
        <v>0</v>
      </c>
      <c r="O36" s="302"/>
      <c r="P36" s="302"/>
      <c r="Q36" s="303"/>
      <c r="V36" s="256"/>
      <c r="W36" s="257"/>
      <c r="X36" s="256"/>
      <c r="Y36" s="258"/>
      <c r="Z36" s="278" t="s">
        <v>130</v>
      </c>
      <c r="AA36" s="279"/>
      <c r="AB36" s="279"/>
      <c r="AC36" s="279"/>
      <c r="AD36" s="280"/>
      <c r="AE36" s="261">
        <f>AE33+AE34</f>
        <v>8330</v>
      </c>
      <c r="AF36" s="262"/>
      <c r="AG36" s="261">
        <f>AG33+AG34+AG35</f>
        <v>8330</v>
      </c>
      <c r="AH36" s="262"/>
    </row>
    <row r="38" spans="2:37" x14ac:dyDescent="0.25">
      <c r="B38" s="21" t="s">
        <v>117</v>
      </c>
      <c r="C38" s="22"/>
      <c r="D38" s="23"/>
      <c r="E38" s="317" t="s">
        <v>118</v>
      </c>
      <c r="F38" s="319" t="str">
        <f>J16</f>
        <v>"A"</v>
      </c>
      <c r="G38" s="325" t="s">
        <v>95</v>
      </c>
      <c r="H38" s="321">
        <f>E36</f>
        <v>360</v>
      </c>
      <c r="I38" s="322"/>
      <c r="J38" s="317" t="s">
        <v>118</v>
      </c>
      <c r="K38" s="319" t="str">
        <f>J30</f>
        <v>"B"</v>
      </c>
      <c r="L38" s="325" t="s">
        <v>95</v>
      </c>
      <c r="M38" s="321">
        <f>H36</f>
        <v>970</v>
      </c>
      <c r="N38" s="322"/>
      <c r="O38" s="317" t="s">
        <v>118</v>
      </c>
      <c r="P38" s="319" t="str">
        <f>M30</f>
        <v>"C"</v>
      </c>
      <c r="Q38" s="325" t="s">
        <v>95</v>
      </c>
      <c r="R38" s="321">
        <f>K36</f>
        <v>190</v>
      </c>
      <c r="S38" s="322"/>
      <c r="Z38" s="48" t="s">
        <v>129</v>
      </c>
      <c r="AA38" s="48"/>
      <c r="AB38" s="48" t="str">
        <f>G24</f>
        <v>"C"</v>
      </c>
      <c r="AC38" s="48"/>
      <c r="AD38" s="48"/>
    </row>
    <row r="39" spans="2:37" x14ac:dyDescent="0.25">
      <c r="B39" s="24" t="s">
        <v>116</v>
      </c>
      <c r="C39" s="25"/>
      <c r="D39" s="18"/>
      <c r="E39" s="318"/>
      <c r="F39" s="320"/>
      <c r="G39" s="326"/>
      <c r="H39" s="323"/>
      <c r="I39" s="324"/>
      <c r="J39" s="318"/>
      <c r="K39" s="320"/>
      <c r="L39" s="326"/>
      <c r="M39" s="323"/>
      <c r="N39" s="324"/>
      <c r="O39" s="318"/>
      <c r="P39" s="320"/>
      <c r="Q39" s="326"/>
      <c r="R39" s="323"/>
      <c r="S39" s="324"/>
      <c r="V39" s="301" t="s">
        <v>121</v>
      </c>
      <c r="W39" s="302"/>
      <c r="X39" s="302"/>
      <c r="Y39" s="303"/>
      <c r="Z39" s="309" t="s">
        <v>125</v>
      </c>
      <c r="AA39" s="310"/>
      <c r="AB39" s="310"/>
      <c r="AC39" s="310"/>
      <c r="AD39" s="311"/>
      <c r="AE39" s="301" t="s">
        <v>124</v>
      </c>
      <c r="AF39" s="302"/>
      <c r="AG39" s="302"/>
      <c r="AH39" s="303"/>
    </row>
    <row r="40" spans="2:37" x14ac:dyDescent="0.25">
      <c r="B40" s="1" t="s">
        <v>119</v>
      </c>
      <c r="V40" s="301" t="s">
        <v>122</v>
      </c>
      <c r="W40" s="302"/>
      <c r="X40" s="301" t="s">
        <v>123</v>
      </c>
      <c r="Y40" s="303"/>
      <c r="Z40" s="312"/>
      <c r="AA40" s="313"/>
      <c r="AB40" s="313"/>
      <c r="AC40" s="313"/>
      <c r="AD40" s="314"/>
      <c r="AE40" s="301" t="s">
        <v>122</v>
      </c>
      <c r="AF40" s="302"/>
      <c r="AG40" s="301" t="s">
        <v>123</v>
      </c>
      <c r="AH40" s="303"/>
    </row>
    <row r="41" spans="2:37" x14ac:dyDescent="0.25">
      <c r="V41" s="304">
        <v>4110</v>
      </c>
      <c r="W41" s="305"/>
      <c r="X41" s="304"/>
      <c r="Y41" s="306"/>
      <c r="Z41" s="53" t="s">
        <v>131</v>
      </c>
      <c r="AA41" s="54"/>
      <c r="AB41" s="54"/>
      <c r="AC41" s="54" t="str">
        <f>K24</f>
        <v>"D"</v>
      </c>
      <c r="AE41" s="307">
        <f>AG42+AG43</f>
        <v>9520</v>
      </c>
      <c r="AF41" s="307"/>
      <c r="AG41" s="308"/>
      <c r="AH41" s="308"/>
    </row>
    <row r="42" spans="2:37" x14ac:dyDescent="0.25">
      <c r="C42" s="10" t="s">
        <v>135</v>
      </c>
      <c r="D42" s="247" t="str">
        <f>F38</f>
        <v>"A"</v>
      </c>
      <c r="E42" s="247"/>
      <c r="F42" s="9" t="s">
        <v>140</v>
      </c>
      <c r="H42" s="10" t="s">
        <v>135</v>
      </c>
      <c r="I42" s="247" t="str">
        <f>K38</f>
        <v>"B"</v>
      </c>
      <c r="J42" s="247"/>
      <c r="K42" s="9" t="s">
        <v>140</v>
      </c>
      <c r="M42" s="10" t="s">
        <v>135</v>
      </c>
      <c r="N42" s="247" t="str">
        <f>P38</f>
        <v>"C"</v>
      </c>
      <c r="O42" s="247"/>
      <c r="P42" s="9" t="s">
        <v>140</v>
      </c>
      <c r="V42" s="294"/>
      <c r="W42" s="295"/>
      <c r="X42" s="294">
        <v>4457</v>
      </c>
      <c r="Y42" s="296"/>
      <c r="Z42" s="297" t="s">
        <v>132</v>
      </c>
      <c r="AA42" s="298"/>
      <c r="AB42" s="298"/>
      <c r="AC42" s="298"/>
      <c r="AE42" s="299"/>
      <c r="AF42" s="299"/>
      <c r="AG42" s="299">
        <f>L25</f>
        <v>1520</v>
      </c>
      <c r="AH42" s="300"/>
    </row>
    <row r="43" spans="2:37" x14ac:dyDescent="0.25">
      <c r="C43" s="253"/>
      <c r="D43" s="251"/>
      <c r="E43" s="252">
        <f>AG12</f>
        <v>360</v>
      </c>
      <c r="F43" s="253"/>
      <c r="H43" s="250">
        <f>AE19</f>
        <v>360</v>
      </c>
      <c r="I43" s="251"/>
      <c r="J43" s="252">
        <f>AG27</f>
        <v>1330</v>
      </c>
      <c r="K43" s="253"/>
      <c r="M43" s="250">
        <f>+AE34</f>
        <v>1330</v>
      </c>
      <c r="N43" s="251"/>
      <c r="O43" s="254">
        <f>+AG42</f>
        <v>1520</v>
      </c>
      <c r="P43" s="255"/>
      <c r="V43" s="294"/>
      <c r="W43" s="295"/>
      <c r="X43" s="294">
        <v>7001</v>
      </c>
      <c r="Y43" s="296"/>
      <c r="Z43" s="46" t="s">
        <v>133</v>
      </c>
      <c r="AA43" s="47"/>
      <c r="AB43" s="47"/>
      <c r="AC43" s="47" t="str">
        <f>AC41</f>
        <v>"D"</v>
      </c>
      <c r="AE43" s="300"/>
      <c r="AF43" s="300"/>
      <c r="AG43" s="299">
        <f>F25</f>
        <v>8000</v>
      </c>
      <c r="AH43" s="299"/>
    </row>
    <row r="44" spans="2:37" x14ac:dyDescent="0.25">
      <c r="C44" s="237"/>
      <c r="D44" s="238"/>
      <c r="E44" s="239"/>
      <c r="F44" s="240"/>
      <c r="H44" s="237"/>
      <c r="I44" s="238"/>
      <c r="J44" s="239"/>
      <c r="K44" s="240"/>
      <c r="M44" s="237"/>
      <c r="N44" s="238"/>
      <c r="O44" s="239"/>
      <c r="P44" s="240"/>
      <c r="V44" s="289"/>
      <c r="W44" s="290"/>
      <c r="X44" s="289"/>
      <c r="Y44" s="291"/>
      <c r="Z44" s="259" t="s">
        <v>134</v>
      </c>
      <c r="AA44" s="247"/>
      <c r="AB44" s="247"/>
      <c r="AC44" s="247"/>
      <c r="AD44" s="260"/>
      <c r="AE44" s="292">
        <f>AE41+AE42</f>
        <v>9520</v>
      </c>
      <c r="AF44" s="293"/>
      <c r="AG44" s="292">
        <f>AG41+AG42+AG43</f>
        <v>9520</v>
      </c>
      <c r="AH44" s="293"/>
    </row>
    <row r="45" spans="2:37" x14ac:dyDescent="0.25">
      <c r="C45" s="244" t="s">
        <v>141</v>
      </c>
      <c r="D45" s="245"/>
      <c r="E45" s="246">
        <f>E43-C43</f>
        <v>360</v>
      </c>
      <c r="F45" s="240"/>
      <c r="H45" s="244" t="s">
        <v>141</v>
      </c>
      <c r="I45" s="245"/>
      <c r="J45" s="246">
        <f>J43-H43</f>
        <v>970</v>
      </c>
      <c r="K45" s="240"/>
      <c r="M45" s="244" t="s">
        <v>141</v>
      </c>
      <c r="N45" s="245"/>
      <c r="O45" s="246">
        <f>O43-M43</f>
        <v>190</v>
      </c>
      <c r="P45" s="240"/>
      <c r="Z45" s="52" t="s">
        <v>129</v>
      </c>
      <c r="AA45" s="52"/>
      <c r="AB45" s="52" t="str">
        <f>+K24</f>
        <v>"D"</v>
      </c>
      <c r="AC45" s="48"/>
      <c r="AD45" s="48"/>
      <c r="AI45" s="40" t="str">
        <f>G24</f>
        <v>"C"</v>
      </c>
      <c r="AJ45" s="41" t="s">
        <v>92</v>
      </c>
      <c r="AK45" s="40" t="str">
        <f>K24</f>
        <v>"D"</v>
      </c>
    </row>
    <row r="46" spans="2:37" x14ac:dyDescent="0.25">
      <c r="C46" s="237" t="str">
        <f>IF(C45="solde créditeur","tva à payer")</f>
        <v>tva à payer</v>
      </c>
      <c r="D46" s="237"/>
      <c r="E46" s="237"/>
      <c r="F46" s="237"/>
      <c r="H46" s="237" t="str">
        <f>IF(H45="solde créditeur","tva à payer")</f>
        <v>tva à payer</v>
      </c>
      <c r="I46" s="237"/>
      <c r="J46" s="237"/>
      <c r="K46" s="237"/>
      <c r="M46" s="237" t="str">
        <f>IF(M45="solde créditeur","tva à payer")</f>
        <v>tva à payer</v>
      </c>
      <c r="N46" s="237"/>
      <c r="O46" s="237"/>
      <c r="P46" s="237"/>
      <c r="V46" s="273" t="s">
        <v>121</v>
      </c>
      <c r="W46" s="274"/>
      <c r="X46" s="274"/>
      <c r="Y46" s="275"/>
      <c r="Z46" s="281" t="s">
        <v>125</v>
      </c>
      <c r="AA46" s="282"/>
      <c r="AB46" s="282"/>
      <c r="AC46" s="282"/>
      <c r="AD46" s="283"/>
      <c r="AE46" s="273" t="s">
        <v>124</v>
      </c>
      <c r="AF46" s="274"/>
      <c r="AG46" s="274"/>
      <c r="AH46" s="275"/>
    </row>
    <row r="47" spans="2:37" x14ac:dyDescent="0.25">
      <c r="H47" s="10" t="s">
        <v>135</v>
      </c>
      <c r="I47" s="247" t="str">
        <f>L31</f>
        <v>"D"</v>
      </c>
      <c r="J47" s="247"/>
      <c r="K47" s="9" t="s">
        <v>140</v>
      </c>
      <c r="V47" s="273" t="s">
        <v>122</v>
      </c>
      <c r="W47" s="274"/>
      <c r="X47" s="273" t="s">
        <v>123</v>
      </c>
      <c r="Y47" s="275"/>
      <c r="Z47" s="284"/>
      <c r="AA47" s="285"/>
      <c r="AB47" s="285"/>
      <c r="AC47" s="285"/>
      <c r="AD47" s="286"/>
      <c r="AE47" s="273" t="s">
        <v>122</v>
      </c>
      <c r="AF47" s="274"/>
      <c r="AG47" s="273" t="s">
        <v>123</v>
      </c>
      <c r="AH47" s="275"/>
    </row>
    <row r="48" spans="2:37" x14ac:dyDescent="0.25">
      <c r="C48" s="241" t="s">
        <v>142</v>
      </c>
      <c r="D48" s="241"/>
      <c r="E48" s="241"/>
      <c r="F48" s="241"/>
      <c r="G48" s="241"/>
      <c r="H48" s="248">
        <f>+AE49</f>
        <v>1520</v>
      </c>
      <c r="I48" s="249"/>
      <c r="J48" s="242" t="s">
        <v>143</v>
      </c>
      <c r="K48" s="243"/>
      <c r="L48" s="243"/>
      <c r="M48" s="243"/>
      <c r="N48" s="243"/>
      <c r="O48" s="243"/>
      <c r="V48" s="263">
        <v>3810</v>
      </c>
      <c r="W48" s="264"/>
      <c r="X48" s="263"/>
      <c r="Y48" s="265"/>
      <c r="Z48" s="287" t="s">
        <v>126</v>
      </c>
      <c r="AA48" s="288"/>
      <c r="AB48" s="288"/>
      <c r="AC48" s="288"/>
      <c r="AD48" s="49"/>
      <c r="AE48" s="276">
        <f>F25</f>
        <v>8000</v>
      </c>
      <c r="AF48" s="276"/>
      <c r="AG48" s="277"/>
      <c r="AH48" s="277"/>
    </row>
    <row r="49" spans="8:34" x14ac:dyDescent="0.25">
      <c r="H49" s="237"/>
      <c r="I49" s="238"/>
      <c r="J49" s="239"/>
      <c r="K49" s="240"/>
      <c r="V49" s="268">
        <v>4456</v>
      </c>
      <c r="W49" s="269"/>
      <c r="X49" s="268"/>
      <c r="Y49" s="270"/>
      <c r="Z49" s="266" t="s">
        <v>127</v>
      </c>
      <c r="AA49" s="267"/>
      <c r="AB49" s="267"/>
      <c r="AC49" s="267"/>
      <c r="AD49" s="49"/>
      <c r="AE49" s="271">
        <f>L25</f>
        <v>1520</v>
      </c>
      <c r="AF49" s="271"/>
      <c r="AG49" s="272"/>
      <c r="AH49" s="272"/>
    </row>
    <row r="50" spans="8:34" x14ac:dyDescent="0.25">
      <c r="H50" s="237"/>
      <c r="I50" s="238"/>
      <c r="J50" s="239"/>
      <c r="K50" s="240"/>
      <c r="V50" s="268"/>
      <c r="W50" s="269"/>
      <c r="X50" s="268">
        <v>4010</v>
      </c>
      <c r="Y50" s="270"/>
      <c r="Z50" s="50" t="s">
        <v>128</v>
      </c>
      <c r="AA50" s="51"/>
      <c r="AB50" s="51" t="str">
        <f>AB38</f>
        <v>"C"</v>
      </c>
      <c r="AC50" s="51"/>
      <c r="AD50" s="49"/>
      <c r="AE50" s="272"/>
      <c r="AF50" s="272"/>
      <c r="AG50" s="271">
        <f>AE48+AE49</f>
        <v>9520</v>
      </c>
      <c r="AH50" s="271"/>
    </row>
    <row r="51" spans="8:34" x14ac:dyDescent="0.25">
      <c r="V51" s="256"/>
      <c r="W51" s="257"/>
      <c r="X51" s="256"/>
      <c r="Y51" s="258"/>
      <c r="Z51" s="278" t="s">
        <v>130</v>
      </c>
      <c r="AA51" s="279"/>
      <c r="AB51" s="279"/>
      <c r="AC51" s="279"/>
      <c r="AD51" s="280"/>
      <c r="AE51" s="261">
        <f>AE48+AE49</f>
        <v>9520</v>
      </c>
      <c r="AF51" s="262"/>
      <c r="AG51" s="261">
        <f>AG48+AG49+AG50</f>
        <v>9520</v>
      </c>
      <c r="AH51" s="262"/>
    </row>
    <row r="53" spans="8:34" x14ac:dyDescent="0.25">
      <c r="Z53" s="52" t="s">
        <v>129</v>
      </c>
      <c r="AA53" s="52"/>
      <c r="AB53" s="52" t="s">
        <v>135</v>
      </c>
      <c r="AC53" s="48" t="s">
        <v>136</v>
      </c>
      <c r="AD53" s="48"/>
    </row>
    <row r="54" spans="8:34" x14ac:dyDescent="0.25">
      <c r="V54" s="273" t="s">
        <v>121</v>
      </c>
      <c r="W54" s="274"/>
      <c r="X54" s="274"/>
      <c r="Y54" s="275"/>
      <c r="Z54" s="281" t="s">
        <v>125</v>
      </c>
      <c r="AA54" s="282"/>
      <c r="AB54" s="282"/>
      <c r="AC54" s="282"/>
      <c r="AD54" s="283"/>
      <c r="AE54" s="273" t="s">
        <v>124</v>
      </c>
      <c r="AF54" s="274"/>
      <c r="AG54" s="274"/>
      <c r="AH54" s="275"/>
    </row>
    <row r="55" spans="8:34" x14ac:dyDescent="0.25">
      <c r="V55" s="273" t="s">
        <v>122</v>
      </c>
      <c r="W55" s="274"/>
      <c r="X55" s="273" t="s">
        <v>123</v>
      </c>
      <c r="Y55" s="275"/>
      <c r="Z55" s="284"/>
      <c r="AA55" s="285"/>
      <c r="AB55" s="285"/>
      <c r="AC55" s="285"/>
      <c r="AD55" s="286"/>
      <c r="AE55" s="273" t="s">
        <v>122</v>
      </c>
      <c r="AF55" s="274"/>
      <c r="AG55" s="273" t="s">
        <v>123</v>
      </c>
      <c r="AH55" s="275"/>
    </row>
    <row r="56" spans="8:34" x14ac:dyDescent="0.25">
      <c r="V56" s="263">
        <v>4110</v>
      </c>
      <c r="W56" s="264"/>
      <c r="X56" s="263"/>
      <c r="Y56" s="265"/>
      <c r="Z56" s="263" t="s">
        <v>137</v>
      </c>
      <c r="AA56" s="264"/>
      <c r="AB56" s="264"/>
      <c r="AC56" s="264"/>
      <c r="AD56" s="265"/>
      <c r="AE56" s="276">
        <f>N34</f>
        <v>10000</v>
      </c>
      <c r="AF56" s="276"/>
      <c r="AG56" s="277"/>
      <c r="AH56" s="277"/>
    </row>
    <row r="57" spans="8:34" x14ac:dyDescent="0.25">
      <c r="V57" s="268"/>
      <c r="W57" s="269"/>
      <c r="X57" s="268"/>
      <c r="Y57" s="270"/>
      <c r="Z57" s="266"/>
      <c r="AA57" s="267"/>
      <c r="AB57" s="267"/>
      <c r="AC57" s="267"/>
      <c r="AD57" s="49"/>
      <c r="AE57" s="271"/>
      <c r="AF57" s="271"/>
      <c r="AG57" s="272"/>
      <c r="AH57" s="272"/>
    </row>
    <row r="58" spans="8:34" x14ac:dyDescent="0.25">
      <c r="V58" s="268"/>
      <c r="W58" s="269"/>
      <c r="X58" s="268">
        <v>7001</v>
      </c>
      <c r="Y58" s="270"/>
      <c r="Z58" s="266" t="s">
        <v>138</v>
      </c>
      <c r="AA58" s="267"/>
      <c r="AB58" s="267">
        <f>AB46</f>
        <v>0</v>
      </c>
      <c r="AC58" s="267"/>
      <c r="AD58" s="49"/>
      <c r="AE58" s="272"/>
      <c r="AF58" s="272"/>
      <c r="AG58" s="271">
        <f>AE56+AE57</f>
        <v>10000</v>
      </c>
      <c r="AH58" s="271"/>
    </row>
    <row r="59" spans="8:34" x14ac:dyDescent="0.25">
      <c r="V59" s="256"/>
      <c r="W59" s="257"/>
      <c r="X59" s="256"/>
      <c r="Y59" s="258"/>
      <c r="Z59" s="259" t="s">
        <v>139</v>
      </c>
      <c r="AA59" s="247"/>
      <c r="AB59" s="247"/>
      <c r="AC59" s="247"/>
      <c r="AD59" s="260"/>
      <c r="AE59" s="261">
        <f>AE56+AE57</f>
        <v>10000</v>
      </c>
      <c r="AF59" s="262"/>
      <c r="AG59" s="261">
        <f>AG56+AG57+AG58</f>
        <v>10000</v>
      </c>
      <c r="AH59" s="262"/>
    </row>
  </sheetData>
  <mergeCells count="276">
    <mergeCell ref="Q17:S17"/>
    <mergeCell ref="Q22:S22"/>
    <mergeCell ref="L6:N6"/>
    <mergeCell ref="J9:L9"/>
    <mergeCell ref="R11:T11"/>
    <mergeCell ref="F17:H17"/>
    <mergeCell ref="L17:N17"/>
    <mergeCell ref="L8:N8"/>
    <mergeCell ref="F25:H25"/>
    <mergeCell ref="L25:N25"/>
    <mergeCell ref="L26:N26"/>
    <mergeCell ref="L27:N27"/>
    <mergeCell ref="Q27:S27"/>
    <mergeCell ref="Q28:S28"/>
    <mergeCell ref="O28:P28"/>
    <mergeCell ref="F20:H20"/>
    <mergeCell ref="L20:N20"/>
    <mergeCell ref="L21:N21"/>
    <mergeCell ref="L22:N22"/>
    <mergeCell ref="K30:L30"/>
    <mergeCell ref="K32:M32"/>
    <mergeCell ref="N32:P32"/>
    <mergeCell ref="N30:Q30"/>
    <mergeCell ref="N31:P31"/>
    <mergeCell ref="B30:D30"/>
    <mergeCell ref="B31:D31"/>
    <mergeCell ref="B32:D32"/>
    <mergeCell ref="E30:F30"/>
    <mergeCell ref="E32:G32"/>
    <mergeCell ref="B33:D33"/>
    <mergeCell ref="B34:D34"/>
    <mergeCell ref="B35:D35"/>
    <mergeCell ref="B36:D36"/>
    <mergeCell ref="E33:G33"/>
    <mergeCell ref="E34:G34"/>
    <mergeCell ref="E35:G35"/>
    <mergeCell ref="E36:G36"/>
    <mergeCell ref="H30:I30"/>
    <mergeCell ref="H32:J32"/>
    <mergeCell ref="H36:J36"/>
    <mergeCell ref="K36:M36"/>
    <mergeCell ref="N33:Q33"/>
    <mergeCell ref="N34:Q34"/>
    <mergeCell ref="N35:Q35"/>
    <mergeCell ref="N36:Q36"/>
    <mergeCell ref="H33:J33"/>
    <mergeCell ref="K33:M33"/>
    <mergeCell ref="H34:J34"/>
    <mergeCell ref="K34:M34"/>
    <mergeCell ref="H35:J35"/>
    <mergeCell ref="K35:M35"/>
    <mergeCell ref="J38:J39"/>
    <mergeCell ref="K38:K39"/>
    <mergeCell ref="M38:N39"/>
    <mergeCell ref="O38:O39"/>
    <mergeCell ref="R38:S39"/>
    <mergeCell ref="L38:L39"/>
    <mergeCell ref="P38:P39"/>
    <mergeCell ref="Q38:Q39"/>
    <mergeCell ref="E38:E39"/>
    <mergeCell ref="F38:F39"/>
    <mergeCell ref="G38:G39"/>
    <mergeCell ref="H38:I39"/>
    <mergeCell ref="V9:Y9"/>
    <mergeCell ref="Z9:AD10"/>
    <mergeCell ref="AE9:AH9"/>
    <mergeCell ref="V10:W10"/>
    <mergeCell ref="X10:Y10"/>
    <mergeCell ref="AE10:AF10"/>
    <mergeCell ref="AE19:AF19"/>
    <mergeCell ref="AG19:AH19"/>
    <mergeCell ref="AE20:AF20"/>
    <mergeCell ref="AG20:AH20"/>
    <mergeCell ref="Z16:AD17"/>
    <mergeCell ref="Z18:AC18"/>
    <mergeCell ref="Z19:AC19"/>
    <mergeCell ref="AE16:AH16"/>
    <mergeCell ref="AE17:AF17"/>
    <mergeCell ref="AG17:AH17"/>
    <mergeCell ref="AE18:AF18"/>
    <mergeCell ref="AG18:AH18"/>
    <mergeCell ref="V19:W19"/>
    <mergeCell ref="X19:Y19"/>
    <mergeCell ref="V20:W20"/>
    <mergeCell ref="X20:Y20"/>
    <mergeCell ref="X17:Y17"/>
    <mergeCell ref="V17:W17"/>
    <mergeCell ref="AG10:AH10"/>
    <mergeCell ref="V11:W11"/>
    <mergeCell ref="X11:Y11"/>
    <mergeCell ref="Z11:AC11"/>
    <mergeCell ref="AE11:AF11"/>
    <mergeCell ref="AG11:AH11"/>
    <mergeCell ref="AG21:AH21"/>
    <mergeCell ref="AE21:AF21"/>
    <mergeCell ref="Z21:AD21"/>
    <mergeCell ref="V21:W21"/>
    <mergeCell ref="X21:Y21"/>
    <mergeCell ref="V16:Y16"/>
    <mergeCell ref="V18:W18"/>
    <mergeCell ref="X18:Y18"/>
    <mergeCell ref="V12:W12"/>
    <mergeCell ref="X12:Y12"/>
    <mergeCell ref="Z12:AC12"/>
    <mergeCell ref="AE12:AF12"/>
    <mergeCell ref="AG12:AH12"/>
    <mergeCell ref="V13:W13"/>
    <mergeCell ref="X13:Y13"/>
    <mergeCell ref="AE13:AF13"/>
    <mergeCell ref="AG13:AH13"/>
    <mergeCell ref="AE25:AF25"/>
    <mergeCell ref="AG25:AH25"/>
    <mergeCell ref="V26:W26"/>
    <mergeCell ref="X26:Y26"/>
    <mergeCell ref="AE26:AF26"/>
    <mergeCell ref="AG26:AH26"/>
    <mergeCell ref="V14:W14"/>
    <mergeCell ref="X14:Y14"/>
    <mergeCell ref="Z14:AD14"/>
    <mergeCell ref="AE14:AF14"/>
    <mergeCell ref="AG14:AH14"/>
    <mergeCell ref="V24:Y24"/>
    <mergeCell ref="Z24:AD25"/>
    <mergeCell ref="AE24:AH24"/>
    <mergeCell ref="V25:W25"/>
    <mergeCell ref="X25:Y25"/>
    <mergeCell ref="V27:W27"/>
    <mergeCell ref="X27:Y27"/>
    <mergeCell ref="Z27:AC27"/>
    <mergeCell ref="AE27:AF27"/>
    <mergeCell ref="AG27:AH27"/>
    <mergeCell ref="V28:W28"/>
    <mergeCell ref="X28:Y28"/>
    <mergeCell ref="AE28:AF28"/>
    <mergeCell ref="AG28:AH28"/>
    <mergeCell ref="AE32:AF32"/>
    <mergeCell ref="AG32:AH32"/>
    <mergeCell ref="V33:W33"/>
    <mergeCell ref="X33:Y33"/>
    <mergeCell ref="Z33:AC33"/>
    <mergeCell ref="AE33:AF33"/>
    <mergeCell ref="AG33:AH33"/>
    <mergeCell ref="V29:W29"/>
    <mergeCell ref="X29:Y29"/>
    <mergeCell ref="Z29:AD29"/>
    <mergeCell ref="AE29:AF29"/>
    <mergeCell ref="AG29:AH29"/>
    <mergeCell ref="V31:Y31"/>
    <mergeCell ref="Z31:AD32"/>
    <mergeCell ref="AE31:AH31"/>
    <mergeCell ref="V32:W32"/>
    <mergeCell ref="X32:Y32"/>
    <mergeCell ref="V34:W34"/>
    <mergeCell ref="X34:Y34"/>
    <mergeCell ref="Z34:AC34"/>
    <mergeCell ref="AE34:AF34"/>
    <mergeCell ref="AG34:AH34"/>
    <mergeCell ref="V35:W35"/>
    <mergeCell ref="X35:Y35"/>
    <mergeCell ref="AE35:AF35"/>
    <mergeCell ref="AG35:AH35"/>
    <mergeCell ref="AE40:AF40"/>
    <mergeCell ref="AG40:AH40"/>
    <mergeCell ref="V41:W41"/>
    <mergeCell ref="X41:Y41"/>
    <mergeCell ref="AE41:AF41"/>
    <mergeCell ref="AG41:AH41"/>
    <mergeCell ref="V36:W36"/>
    <mergeCell ref="X36:Y36"/>
    <mergeCell ref="Z36:AD36"/>
    <mergeCell ref="AE36:AF36"/>
    <mergeCell ref="AG36:AH36"/>
    <mergeCell ref="V39:Y39"/>
    <mergeCell ref="Z39:AD40"/>
    <mergeCell ref="AE39:AH39"/>
    <mergeCell ref="V40:W40"/>
    <mergeCell ref="X40:Y40"/>
    <mergeCell ref="V42:W42"/>
    <mergeCell ref="X42:Y42"/>
    <mergeCell ref="Z42:AC42"/>
    <mergeCell ref="AE42:AF42"/>
    <mergeCell ref="AG42:AH42"/>
    <mergeCell ref="V43:W43"/>
    <mergeCell ref="X43:Y43"/>
    <mergeCell ref="AE43:AF43"/>
    <mergeCell ref="AG43:AH43"/>
    <mergeCell ref="AE47:AF47"/>
    <mergeCell ref="AG47:AH47"/>
    <mergeCell ref="V48:W48"/>
    <mergeCell ref="X48:Y48"/>
    <mergeCell ref="Z48:AC48"/>
    <mergeCell ref="AE48:AF48"/>
    <mergeCell ref="AG48:AH48"/>
    <mergeCell ref="V44:W44"/>
    <mergeCell ref="X44:Y44"/>
    <mergeCell ref="Z44:AD44"/>
    <mergeCell ref="AE44:AF44"/>
    <mergeCell ref="AG44:AH44"/>
    <mergeCell ref="V46:Y46"/>
    <mergeCell ref="Z46:AD47"/>
    <mergeCell ref="AE46:AH46"/>
    <mergeCell ref="V47:W47"/>
    <mergeCell ref="X47:Y47"/>
    <mergeCell ref="V49:W49"/>
    <mergeCell ref="X49:Y49"/>
    <mergeCell ref="Z49:AC49"/>
    <mergeCell ref="AE49:AF49"/>
    <mergeCell ref="AG49:AH49"/>
    <mergeCell ref="V50:W50"/>
    <mergeCell ref="X50:Y50"/>
    <mergeCell ref="AE50:AF50"/>
    <mergeCell ref="AG50:AH50"/>
    <mergeCell ref="AE55:AF55"/>
    <mergeCell ref="AG55:AH55"/>
    <mergeCell ref="V56:W56"/>
    <mergeCell ref="X56:Y56"/>
    <mergeCell ref="AE56:AF56"/>
    <mergeCell ref="AG56:AH56"/>
    <mergeCell ref="V51:W51"/>
    <mergeCell ref="X51:Y51"/>
    <mergeCell ref="Z51:AD51"/>
    <mergeCell ref="AE51:AF51"/>
    <mergeCell ref="AG51:AH51"/>
    <mergeCell ref="V54:Y54"/>
    <mergeCell ref="Z54:AD55"/>
    <mergeCell ref="AE54:AH54"/>
    <mergeCell ref="V55:W55"/>
    <mergeCell ref="X55:Y55"/>
    <mergeCell ref="V59:W59"/>
    <mergeCell ref="X59:Y59"/>
    <mergeCell ref="Z59:AD59"/>
    <mergeCell ref="AE59:AF59"/>
    <mergeCell ref="AG59:AH59"/>
    <mergeCell ref="Z56:AD56"/>
    <mergeCell ref="Z58:AC58"/>
    <mergeCell ref="V57:W57"/>
    <mergeCell ref="X57:Y57"/>
    <mergeCell ref="Z57:AC57"/>
    <mergeCell ref="AE57:AF57"/>
    <mergeCell ref="AG57:AH57"/>
    <mergeCell ref="V58:W58"/>
    <mergeCell ref="X58:Y58"/>
    <mergeCell ref="AE58:AF58"/>
    <mergeCell ref="AG58:AH58"/>
    <mergeCell ref="H43:I43"/>
    <mergeCell ref="J43:K43"/>
    <mergeCell ref="H44:I44"/>
    <mergeCell ref="J44:K44"/>
    <mergeCell ref="H45:I45"/>
    <mergeCell ref="J45:K45"/>
    <mergeCell ref="D42:E42"/>
    <mergeCell ref="I42:J42"/>
    <mergeCell ref="N42:O42"/>
    <mergeCell ref="E43:F43"/>
    <mergeCell ref="C43:D43"/>
    <mergeCell ref="C44:D44"/>
    <mergeCell ref="E44:F44"/>
    <mergeCell ref="M43:N43"/>
    <mergeCell ref="O43:P43"/>
    <mergeCell ref="M44:N44"/>
    <mergeCell ref="H49:I49"/>
    <mergeCell ref="J49:K49"/>
    <mergeCell ref="H50:I50"/>
    <mergeCell ref="J50:K50"/>
    <mergeCell ref="C46:F46"/>
    <mergeCell ref="H46:K46"/>
    <mergeCell ref="C48:G48"/>
    <mergeCell ref="J48:O48"/>
    <mergeCell ref="O44:P44"/>
    <mergeCell ref="M45:N45"/>
    <mergeCell ref="O45:P45"/>
    <mergeCell ref="I47:J47"/>
    <mergeCell ref="H48:I48"/>
    <mergeCell ref="M46:P46"/>
    <mergeCell ref="E45:F45"/>
    <mergeCell ref="C45:D45"/>
  </mergeCells>
  <pageMargins left="0" right="0" top="0" bottom="0" header="0" footer="0"/>
  <pageSetup paperSize="9" scale="9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B4:P51"/>
  <sheetViews>
    <sheetView topLeftCell="A40" workbookViewId="0">
      <selection activeCell="K37" sqref="K37"/>
    </sheetView>
  </sheetViews>
  <sheetFormatPr baseColWidth="10" defaultColWidth="4.77734375" defaultRowHeight="15.75" x14ac:dyDescent="0.25"/>
  <cols>
    <col min="1" max="1" width="1.44140625" style="1" customWidth="1"/>
    <col min="2" max="4" width="4.77734375" style="1"/>
    <col min="5" max="5" width="6.77734375" style="1" customWidth="1"/>
    <col min="6" max="6" width="6.5546875" style="1" customWidth="1"/>
    <col min="7" max="7" width="6" style="1" customWidth="1"/>
    <col min="8" max="8" width="5.88671875" style="1" customWidth="1"/>
    <col min="9" max="9" width="4.77734375" style="1"/>
    <col min="10" max="10" width="5.77734375" style="1" customWidth="1"/>
    <col min="11" max="12" width="5.109375" style="1" bestFit="1" customWidth="1"/>
    <col min="13" max="16384" width="4.77734375" style="1"/>
  </cols>
  <sheetData>
    <row r="4" spans="2:14" x14ac:dyDescent="0.25">
      <c r="B4" s="5" t="s">
        <v>144</v>
      </c>
    </row>
    <row r="6" spans="2:14" x14ac:dyDescent="0.25">
      <c r="B6" s="1" t="s">
        <v>145</v>
      </c>
    </row>
    <row r="7" spans="2:14" x14ac:dyDescent="0.25">
      <c r="B7" s="1" t="s">
        <v>146</v>
      </c>
    </row>
    <row r="9" spans="2:14" x14ac:dyDescent="0.25">
      <c r="B9" s="1" t="s">
        <v>147</v>
      </c>
      <c r="H9" s="360">
        <v>42736</v>
      </c>
      <c r="I9" s="237"/>
      <c r="J9" s="1" t="s">
        <v>148</v>
      </c>
    </row>
    <row r="10" spans="2:14" ht="6.75" customHeight="1" x14ac:dyDescent="0.25"/>
    <row r="11" spans="2:14" x14ac:dyDescent="0.25">
      <c r="B11" s="374" t="s">
        <v>149</v>
      </c>
      <c r="C11" s="374"/>
      <c r="D11" s="374"/>
      <c r="E11" s="374"/>
      <c r="F11" s="374"/>
      <c r="G11" s="374"/>
      <c r="H11" s="374" t="s">
        <v>150</v>
      </c>
      <c r="I11" s="374"/>
      <c r="J11" s="374"/>
      <c r="K11" s="56" t="s">
        <v>151</v>
      </c>
      <c r="L11" s="374" t="s">
        <v>152</v>
      </c>
      <c r="M11" s="374"/>
      <c r="N11" s="374"/>
    </row>
    <row r="12" spans="2:14" x14ac:dyDescent="0.25">
      <c r="B12" s="375" t="s">
        <v>154</v>
      </c>
      <c r="C12" s="375"/>
      <c r="D12" s="375"/>
      <c r="E12" s="375"/>
      <c r="F12" s="375"/>
      <c r="G12" s="375"/>
      <c r="H12" s="359">
        <v>50000</v>
      </c>
      <c r="I12" s="359"/>
      <c r="J12" s="359"/>
      <c r="K12" s="57">
        <v>0.09</v>
      </c>
      <c r="L12" s="359">
        <f>H12*K12</f>
        <v>4500</v>
      </c>
      <c r="M12" s="359"/>
      <c r="N12" s="359"/>
    </row>
    <row r="13" spans="2:14" x14ac:dyDescent="0.25">
      <c r="B13" s="375" t="s">
        <v>155</v>
      </c>
      <c r="C13" s="375"/>
      <c r="D13" s="375"/>
      <c r="E13" s="375"/>
      <c r="F13" s="375"/>
      <c r="G13" s="375"/>
      <c r="H13" s="359">
        <v>100000</v>
      </c>
      <c r="I13" s="359"/>
      <c r="J13" s="359"/>
      <c r="K13" s="57">
        <v>0.19</v>
      </c>
      <c r="L13" s="359">
        <f t="shared" ref="L13:L15" si="0">H13*K13</f>
        <v>19000</v>
      </c>
      <c r="M13" s="359"/>
      <c r="N13" s="359"/>
    </row>
    <row r="14" spans="2:14" x14ac:dyDescent="0.25">
      <c r="B14" s="375" t="s">
        <v>156</v>
      </c>
      <c r="C14" s="375"/>
      <c r="D14" s="375"/>
      <c r="E14" s="375"/>
      <c r="F14" s="375"/>
      <c r="G14" s="375"/>
      <c r="H14" s="359">
        <v>20000</v>
      </c>
      <c r="I14" s="359"/>
      <c r="J14" s="359"/>
      <c r="K14" s="57">
        <v>0.19</v>
      </c>
      <c r="L14" s="359">
        <f t="shared" si="0"/>
        <v>3800</v>
      </c>
      <c r="M14" s="359"/>
      <c r="N14" s="359"/>
    </row>
    <row r="15" spans="2:14" x14ac:dyDescent="0.25">
      <c r="B15" s="375" t="s">
        <v>157</v>
      </c>
      <c r="C15" s="375"/>
      <c r="D15" s="375"/>
      <c r="E15" s="375"/>
      <c r="F15" s="375"/>
      <c r="G15" s="375"/>
      <c r="H15" s="359">
        <v>10000</v>
      </c>
      <c r="I15" s="359"/>
      <c r="J15" s="359"/>
      <c r="K15" s="57">
        <v>0.09</v>
      </c>
      <c r="L15" s="359">
        <f t="shared" si="0"/>
        <v>900</v>
      </c>
      <c r="M15" s="359"/>
      <c r="N15" s="359"/>
    </row>
    <row r="16" spans="2:14" x14ac:dyDescent="0.25">
      <c r="B16" s="370" t="s">
        <v>158</v>
      </c>
      <c r="C16" s="370"/>
      <c r="D16" s="370"/>
      <c r="E16" s="370"/>
      <c r="F16" s="370"/>
      <c r="G16" s="370"/>
      <c r="H16" s="359">
        <v>70000</v>
      </c>
      <c r="I16" s="359"/>
      <c r="J16" s="359"/>
      <c r="K16" s="57">
        <v>0.19</v>
      </c>
      <c r="L16" s="359">
        <f>H16*K16</f>
        <v>13300</v>
      </c>
      <c r="M16" s="359"/>
      <c r="N16" s="359"/>
    </row>
    <row r="17" spans="2:16" x14ac:dyDescent="0.25">
      <c r="B17" s="370" t="s">
        <v>159</v>
      </c>
      <c r="C17" s="370"/>
      <c r="D17" s="370"/>
      <c r="E17" s="370"/>
      <c r="F17" s="370"/>
      <c r="G17" s="370"/>
      <c r="H17" s="359">
        <v>60000</v>
      </c>
      <c r="I17" s="359"/>
      <c r="J17" s="359"/>
      <c r="K17" s="57">
        <v>0.19</v>
      </c>
      <c r="L17" s="359">
        <f t="shared" ref="L17" si="1">H17*K17</f>
        <v>11400</v>
      </c>
      <c r="M17" s="359"/>
      <c r="N17" s="359"/>
    </row>
    <row r="18" spans="2:16" x14ac:dyDescent="0.25">
      <c r="B18" s="237"/>
      <c r="C18" s="237"/>
      <c r="D18" s="237"/>
      <c r="E18" s="237"/>
      <c r="F18" s="237"/>
      <c r="G18" s="237"/>
      <c r="H18" s="367"/>
      <c r="I18" s="367"/>
      <c r="J18" s="367"/>
      <c r="K18" s="7"/>
      <c r="L18" s="367"/>
      <c r="M18" s="367"/>
      <c r="N18" s="367"/>
    </row>
    <row r="19" spans="2:16" x14ac:dyDescent="0.25">
      <c r="B19" s="1" t="s">
        <v>160</v>
      </c>
      <c r="F19" s="360">
        <f>H9+31</f>
        <v>42767</v>
      </c>
      <c r="G19" s="237"/>
      <c r="H19" s="1" t="s">
        <v>161</v>
      </c>
    </row>
    <row r="20" spans="2:16" ht="9" customHeight="1" x14ac:dyDescent="0.25"/>
    <row r="21" spans="2:16" x14ac:dyDescent="0.25">
      <c r="B21" s="374" t="s">
        <v>149</v>
      </c>
      <c r="C21" s="374"/>
      <c r="D21" s="374"/>
      <c r="E21" s="374"/>
      <c r="F21" s="374"/>
      <c r="G21" s="374"/>
      <c r="H21" s="374" t="s">
        <v>150</v>
      </c>
      <c r="I21" s="374"/>
      <c r="J21" s="374"/>
      <c r="K21" s="56" t="s">
        <v>151</v>
      </c>
      <c r="L21" s="374" t="s">
        <v>152</v>
      </c>
      <c r="M21" s="374"/>
      <c r="N21" s="374"/>
    </row>
    <row r="22" spans="2:16" x14ac:dyDescent="0.25">
      <c r="B22" s="375" t="s">
        <v>162</v>
      </c>
      <c r="C22" s="375"/>
      <c r="D22" s="375"/>
      <c r="E22" s="375"/>
      <c r="F22" s="375"/>
      <c r="G22" s="375"/>
      <c r="H22" s="359">
        <v>60000</v>
      </c>
      <c r="I22" s="359"/>
      <c r="J22" s="359"/>
      <c r="K22" s="57">
        <v>0.19</v>
      </c>
      <c r="L22" s="359">
        <f>H22*K22</f>
        <v>11400</v>
      </c>
      <c r="M22" s="359"/>
      <c r="N22" s="359"/>
    </row>
    <row r="23" spans="2:16" x14ac:dyDescent="0.25">
      <c r="B23" s="370" t="s">
        <v>153</v>
      </c>
      <c r="C23" s="370"/>
      <c r="D23" s="370"/>
      <c r="E23" s="370"/>
      <c r="F23" s="370"/>
      <c r="G23" s="370"/>
      <c r="H23" s="359">
        <v>120000</v>
      </c>
      <c r="I23" s="359"/>
      <c r="J23" s="359"/>
      <c r="K23" s="57">
        <v>0.19</v>
      </c>
      <c r="L23" s="359">
        <f t="shared" ref="L23" si="2">H23*K23</f>
        <v>22800</v>
      </c>
      <c r="M23" s="359"/>
      <c r="N23" s="359"/>
    </row>
    <row r="25" spans="2:16" x14ac:dyDescent="0.25">
      <c r="B25" s="1" t="s">
        <v>163</v>
      </c>
      <c r="L25" s="371">
        <f>H9</f>
        <v>42736</v>
      </c>
      <c r="M25" s="372"/>
      <c r="N25" s="11" t="s">
        <v>164</v>
      </c>
      <c r="O25" s="373">
        <f>F19</f>
        <v>42767</v>
      </c>
      <c r="P25" s="355"/>
    </row>
    <row r="26" spans="2:16" x14ac:dyDescent="0.25">
      <c r="B26" s="1" t="s">
        <v>165</v>
      </c>
    </row>
    <row r="28" spans="2:16" x14ac:dyDescent="0.25">
      <c r="B28" s="13" t="s">
        <v>166</v>
      </c>
      <c r="F28" s="365">
        <f>L25</f>
        <v>42736</v>
      </c>
      <c r="G28" s="366"/>
    </row>
    <row r="29" spans="2:16" x14ac:dyDescent="0.25">
      <c r="B29" s="1" t="s">
        <v>167</v>
      </c>
      <c r="I29" s="367">
        <f>L16</f>
        <v>13300</v>
      </c>
      <c r="J29" s="237"/>
      <c r="K29" s="237"/>
      <c r="L29" s="368" t="s">
        <v>95</v>
      </c>
      <c r="M29" s="362">
        <f>I29+I30</f>
        <v>24700</v>
      </c>
      <c r="N29" s="362"/>
      <c r="O29" s="363"/>
    </row>
    <row r="30" spans="2:16" x14ac:dyDescent="0.25">
      <c r="I30" s="367">
        <f>L17</f>
        <v>11400</v>
      </c>
      <c r="J30" s="237"/>
      <c r="K30" s="237"/>
      <c r="L30" s="369"/>
      <c r="M30" s="362"/>
      <c r="N30" s="362"/>
      <c r="O30" s="363"/>
    </row>
    <row r="32" spans="2:16" x14ac:dyDescent="0.25">
      <c r="B32" s="1" t="s">
        <v>168</v>
      </c>
      <c r="I32" s="367">
        <f>L12</f>
        <v>4500</v>
      </c>
      <c r="J32" s="237"/>
      <c r="K32" s="237"/>
      <c r="L32" s="55"/>
      <c r="M32" s="34"/>
      <c r="N32" s="34"/>
      <c r="O32" s="58"/>
    </row>
    <row r="33" spans="2:15" x14ac:dyDescent="0.25">
      <c r="I33" s="367">
        <f t="shared" ref="I33:I35" si="3">L13</f>
        <v>19000</v>
      </c>
      <c r="J33" s="237"/>
      <c r="K33" s="237"/>
      <c r="L33" s="368" t="s">
        <v>95</v>
      </c>
      <c r="M33" s="362">
        <f>SUM(I32:I35)</f>
        <v>28200</v>
      </c>
      <c r="N33" s="362"/>
      <c r="O33" s="363"/>
    </row>
    <row r="34" spans="2:15" x14ac:dyDescent="0.25">
      <c r="I34" s="367">
        <f t="shared" si="3"/>
        <v>3800</v>
      </c>
      <c r="J34" s="237"/>
      <c r="K34" s="237"/>
      <c r="L34" s="369"/>
      <c r="M34" s="362"/>
      <c r="N34" s="362"/>
      <c r="O34" s="363"/>
    </row>
    <row r="35" spans="2:15" x14ac:dyDescent="0.25">
      <c r="I35" s="367">
        <f t="shared" si="3"/>
        <v>900</v>
      </c>
      <c r="J35" s="237"/>
      <c r="K35" s="237"/>
      <c r="L35" s="55"/>
      <c r="M35" s="34"/>
      <c r="N35" s="34"/>
      <c r="O35" s="58"/>
    </row>
    <row r="37" spans="2:15" x14ac:dyDescent="0.25">
      <c r="B37" s="1" t="s">
        <v>169</v>
      </c>
    </row>
    <row r="38" spans="2:15" x14ac:dyDescent="0.25">
      <c r="B38" s="357">
        <f>F28</f>
        <v>42736</v>
      </c>
      <c r="C38" s="358"/>
      <c r="D38" s="358"/>
      <c r="E38" s="244" t="str">
        <f>IF(M33&lt;M29,"tva à payer","TVA à précompter")</f>
        <v>TVA à précompter</v>
      </c>
      <c r="F38" s="244"/>
      <c r="G38" s="359">
        <f>IF(M33&gt;M29,M33-M29,M29-M33)</f>
        <v>3500</v>
      </c>
      <c r="H38" s="359"/>
      <c r="I38" s="359"/>
    </row>
    <row r="40" spans="2:15" x14ac:dyDescent="0.25">
      <c r="B40" s="13" t="s">
        <v>166</v>
      </c>
      <c r="F40" s="365">
        <f>F19</f>
        <v>42767</v>
      </c>
      <c r="G40" s="366"/>
    </row>
    <row r="41" spans="2:15" x14ac:dyDescent="0.25">
      <c r="B41" s="1" t="s">
        <v>167</v>
      </c>
      <c r="I41" s="364">
        <f>H23</f>
        <v>120000</v>
      </c>
      <c r="J41" s="362"/>
      <c r="K41" s="363"/>
      <c r="L41" s="62" t="s">
        <v>94</v>
      </c>
      <c r="M41" s="362">
        <f>I41*L42</f>
        <v>22800</v>
      </c>
      <c r="N41" s="362"/>
      <c r="O41" s="363"/>
    </row>
    <row r="42" spans="2:15" x14ac:dyDescent="0.25">
      <c r="I42" s="64"/>
      <c r="J42" s="60"/>
      <c r="K42" s="59"/>
      <c r="L42" s="63">
        <f>K23</f>
        <v>0.19</v>
      </c>
      <c r="M42" s="362"/>
      <c r="N42" s="362"/>
      <c r="O42" s="363"/>
    </row>
    <row r="43" spans="2:15" x14ac:dyDescent="0.25">
      <c r="I43" s="60"/>
      <c r="J43" s="60"/>
      <c r="K43" s="60"/>
      <c r="L43" s="65"/>
      <c r="M43" s="61"/>
      <c r="N43" s="61"/>
      <c r="O43" s="61"/>
    </row>
    <row r="44" spans="2:15" x14ac:dyDescent="0.25">
      <c r="B44" s="1" t="s">
        <v>168</v>
      </c>
      <c r="I44" s="364">
        <f>H22</f>
        <v>60000</v>
      </c>
      <c r="J44" s="362"/>
      <c r="K44" s="363"/>
      <c r="L44" s="62" t="s">
        <v>94</v>
      </c>
      <c r="M44" s="362">
        <f>I44*L45</f>
        <v>11400</v>
      </c>
      <c r="N44" s="362"/>
      <c r="O44" s="363"/>
    </row>
    <row r="45" spans="2:15" x14ac:dyDescent="0.25">
      <c r="I45" s="64"/>
      <c r="J45" s="60"/>
      <c r="K45" s="59"/>
      <c r="L45" s="63">
        <f>K22</f>
        <v>0.19</v>
      </c>
      <c r="M45" s="362"/>
      <c r="N45" s="362"/>
      <c r="O45" s="363"/>
    </row>
    <row r="46" spans="2:15" x14ac:dyDescent="0.25">
      <c r="B46" s="1" t="s">
        <v>169</v>
      </c>
    </row>
    <row r="47" spans="2:15" x14ac:dyDescent="0.25">
      <c r="B47" s="355" t="s">
        <v>171</v>
      </c>
      <c r="C47" s="355"/>
      <c r="D47" s="355"/>
      <c r="E47" s="360">
        <f>B38</f>
        <v>42736</v>
      </c>
      <c r="F47" s="361"/>
      <c r="G47" s="359">
        <f>IF(E38="TVA à précompter",G38,0)</f>
        <v>3500</v>
      </c>
      <c r="H47" s="359"/>
      <c r="I47" s="359"/>
    </row>
    <row r="48" spans="2:15" x14ac:dyDescent="0.25">
      <c r="B48" s="355" t="s">
        <v>172</v>
      </c>
      <c r="C48" s="355"/>
      <c r="D48" s="355"/>
      <c r="E48" s="360">
        <f>F40</f>
        <v>42767</v>
      </c>
      <c r="F48" s="361"/>
      <c r="G48" s="352">
        <f>M44</f>
        <v>11400</v>
      </c>
      <c r="H48" s="353"/>
      <c r="I48" s="354"/>
    </row>
    <row r="49" spans="2:9" x14ac:dyDescent="0.25">
      <c r="B49" s="355" t="s">
        <v>173</v>
      </c>
      <c r="C49" s="355"/>
      <c r="D49" s="355"/>
      <c r="E49" s="355"/>
      <c r="F49" s="356"/>
      <c r="G49" s="352">
        <f>G47+G48</f>
        <v>14900</v>
      </c>
      <c r="H49" s="353"/>
      <c r="I49" s="354"/>
    </row>
    <row r="50" spans="2:9" x14ac:dyDescent="0.25">
      <c r="B50" s="1" t="s">
        <v>170</v>
      </c>
      <c r="E50" s="360">
        <f>F40</f>
        <v>42767</v>
      </c>
      <c r="F50" s="361"/>
      <c r="G50" s="352">
        <f>M41</f>
        <v>22800</v>
      </c>
      <c r="H50" s="353"/>
      <c r="I50" s="354"/>
    </row>
    <row r="51" spans="2:9" x14ac:dyDescent="0.25">
      <c r="B51" s="357">
        <f>F40</f>
        <v>42767</v>
      </c>
      <c r="C51" s="358"/>
      <c r="D51" s="358"/>
      <c r="E51" s="244" t="str">
        <f>IF(G50&gt;G49,"tva à payer","TVA à précompter")</f>
        <v>tva à payer</v>
      </c>
      <c r="F51" s="244"/>
      <c r="G51" s="359">
        <f>IF(G50&gt;G49,G50-G49,G49-G50)</f>
        <v>7900</v>
      </c>
      <c r="H51" s="359"/>
      <c r="I51" s="359"/>
    </row>
  </sheetData>
  <mergeCells count="71">
    <mergeCell ref="H9:I9"/>
    <mergeCell ref="B11:G11"/>
    <mergeCell ref="B12:G12"/>
    <mergeCell ref="B13:G13"/>
    <mergeCell ref="B14:G14"/>
    <mergeCell ref="B16:G16"/>
    <mergeCell ref="B17:G17"/>
    <mergeCell ref="H11:J11"/>
    <mergeCell ref="L11:N11"/>
    <mergeCell ref="H12:J12"/>
    <mergeCell ref="L12:N12"/>
    <mergeCell ref="H13:J13"/>
    <mergeCell ref="L13:N13"/>
    <mergeCell ref="H14:J14"/>
    <mergeCell ref="L14:N14"/>
    <mergeCell ref="B15:G15"/>
    <mergeCell ref="H15:J15"/>
    <mergeCell ref="L15:N15"/>
    <mergeCell ref="H16:J16"/>
    <mergeCell ref="L16:N16"/>
    <mergeCell ref="H17:J17"/>
    <mergeCell ref="L17:N17"/>
    <mergeCell ref="H22:J22"/>
    <mergeCell ref="L22:N22"/>
    <mergeCell ref="B18:G18"/>
    <mergeCell ref="B21:G21"/>
    <mergeCell ref="B22:G22"/>
    <mergeCell ref="F19:G19"/>
    <mergeCell ref="H21:J21"/>
    <mergeCell ref="L21:N21"/>
    <mergeCell ref="H18:J18"/>
    <mergeCell ref="L18:N18"/>
    <mergeCell ref="B23:G23"/>
    <mergeCell ref="H23:J23"/>
    <mergeCell ref="L23:N23"/>
    <mergeCell ref="L25:M25"/>
    <mergeCell ref="O25:P25"/>
    <mergeCell ref="F28:G28"/>
    <mergeCell ref="I29:K29"/>
    <mergeCell ref="I30:K30"/>
    <mergeCell ref="L29:L30"/>
    <mergeCell ref="M29:O30"/>
    <mergeCell ref="I32:K32"/>
    <mergeCell ref="I33:K33"/>
    <mergeCell ref="I34:K34"/>
    <mergeCell ref="I35:K35"/>
    <mergeCell ref="M33:O34"/>
    <mergeCell ref="L33:L34"/>
    <mergeCell ref="B38:D38"/>
    <mergeCell ref="E38:F38"/>
    <mergeCell ref="G38:I38"/>
    <mergeCell ref="F40:G40"/>
    <mergeCell ref="I41:K41"/>
    <mergeCell ref="M41:O41"/>
    <mergeCell ref="M42:O42"/>
    <mergeCell ref="I44:K44"/>
    <mergeCell ref="M44:O44"/>
    <mergeCell ref="M45:O45"/>
    <mergeCell ref="G47:I47"/>
    <mergeCell ref="G50:I50"/>
    <mergeCell ref="E50:F50"/>
    <mergeCell ref="B47:D47"/>
    <mergeCell ref="E47:F47"/>
    <mergeCell ref="B48:D48"/>
    <mergeCell ref="E48:F48"/>
    <mergeCell ref="G48:I48"/>
    <mergeCell ref="B49:F49"/>
    <mergeCell ref="G49:I49"/>
    <mergeCell ref="B51:D51"/>
    <mergeCell ref="E51:F51"/>
    <mergeCell ref="G51:I51"/>
  </mergeCells>
  <conditionalFormatting sqref="E38:F38">
    <cfRule type="containsText" dxfId="1" priority="2" operator="containsText" text="précompter">
      <formula>NOT(ISERROR(SEARCH("précompter",E38)))</formula>
    </cfRule>
  </conditionalFormatting>
  <conditionalFormatting sqref="E51:F51">
    <cfRule type="containsText" dxfId="0" priority="1" operator="containsText" text="précompter">
      <formula>NOT(ISERROR(SEARCH("précompter",E51)))</formula>
    </cfRule>
  </conditionalFormatting>
  <pageMargins left="0" right="0" top="0" bottom="0" header="0" footer="0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B1:CC59"/>
  <sheetViews>
    <sheetView showGridLines="0" topLeftCell="A10" workbookViewId="0">
      <selection activeCell="AR24" sqref="AR24:BI24"/>
    </sheetView>
  </sheetViews>
  <sheetFormatPr baseColWidth="10" defaultColWidth="1.5546875" defaultRowHeight="12.75" x14ac:dyDescent="0.2"/>
  <cols>
    <col min="1" max="1" width="0.33203125" style="66" customWidth="1"/>
    <col min="2" max="2" width="0.77734375" style="66" customWidth="1"/>
    <col min="3" max="3" width="1.5546875" style="66" customWidth="1"/>
    <col min="4" max="4" width="1.109375" style="66" customWidth="1"/>
    <col min="5" max="5" width="1.6640625" style="66" customWidth="1"/>
    <col min="6" max="15" width="1.5546875" style="66"/>
    <col min="16" max="16" width="1.5546875" style="66" customWidth="1"/>
    <col min="17" max="23" width="1.5546875" style="66"/>
    <col min="24" max="24" width="1.77734375" style="66" customWidth="1"/>
    <col min="25" max="26" width="1.5546875" style="66"/>
    <col min="27" max="27" width="1.88671875" style="66" customWidth="1"/>
    <col min="28" max="29" width="1.5546875" style="66"/>
    <col min="30" max="30" width="1.88671875" style="66" customWidth="1"/>
    <col min="31" max="60" width="1.5546875" style="66"/>
    <col min="61" max="61" width="1.5546875" style="66" customWidth="1"/>
    <col min="62" max="62" width="1.5546875" style="66"/>
    <col min="63" max="63" width="1.5546875" style="66" customWidth="1"/>
    <col min="64" max="64" width="0.5546875" style="66" customWidth="1"/>
    <col min="65" max="65" width="1" style="66" customWidth="1"/>
    <col min="66" max="16384" width="1.5546875" style="66"/>
  </cols>
  <sheetData>
    <row r="1" spans="2:77" ht="3" customHeight="1" x14ac:dyDescent="0.2"/>
    <row r="2" spans="2:77" ht="15.75" x14ac:dyDescent="0.25">
      <c r="B2" s="575" t="s">
        <v>174</v>
      </c>
      <c r="C2" s="575"/>
      <c r="D2" s="575"/>
      <c r="E2" s="575"/>
      <c r="F2" s="575"/>
      <c r="G2" s="575"/>
      <c r="H2" s="575"/>
      <c r="I2" s="575"/>
      <c r="J2" s="575"/>
      <c r="K2" s="575"/>
      <c r="L2" s="575"/>
      <c r="M2" s="575"/>
      <c r="N2" s="575"/>
      <c r="O2" s="575"/>
      <c r="P2" s="575"/>
      <c r="Q2" s="575"/>
      <c r="S2" s="428">
        <v>2012</v>
      </c>
      <c r="T2" s="429"/>
      <c r="U2" s="429"/>
      <c r="V2" s="576">
        <v>42767</v>
      </c>
      <c r="W2" s="576"/>
      <c r="X2" s="576"/>
      <c r="Y2" s="577" t="s">
        <v>175</v>
      </c>
      <c r="Z2" s="578"/>
      <c r="AA2" s="578"/>
      <c r="AC2" s="67"/>
      <c r="AD2" s="577" t="s">
        <v>176</v>
      </c>
      <c r="AE2" s="578"/>
      <c r="AF2" s="578"/>
      <c r="AG2" s="578"/>
      <c r="AH2" s="578"/>
      <c r="AI2" s="578"/>
      <c r="AJ2" s="578"/>
      <c r="AK2" s="578"/>
      <c r="AL2" s="578"/>
      <c r="AM2" s="578"/>
      <c r="AN2" s="578"/>
      <c r="AO2" s="578"/>
      <c r="AP2" s="578"/>
      <c r="AQ2" s="578"/>
      <c r="AR2" s="578"/>
      <c r="AS2" s="578"/>
      <c r="AT2" s="578"/>
      <c r="AU2" s="578"/>
      <c r="AV2" s="578"/>
      <c r="AW2" s="578"/>
      <c r="AX2" s="578"/>
      <c r="AY2" s="578"/>
      <c r="AZ2" s="578"/>
      <c r="BA2" s="578"/>
      <c r="BB2" s="578"/>
      <c r="BC2" s="578"/>
      <c r="BD2" s="578"/>
      <c r="BE2" s="578"/>
      <c r="BF2" s="578"/>
      <c r="BG2" s="578"/>
      <c r="BH2" s="578"/>
      <c r="BI2" s="578"/>
      <c r="BJ2" s="578"/>
      <c r="BK2" s="579"/>
    </row>
    <row r="3" spans="2:77" ht="15.75" customHeight="1" x14ac:dyDescent="0.25">
      <c r="B3" s="580" t="s">
        <v>177</v>
      </c>
      <c r="C3" s="580"/>
      <c r="D3" s="580"/>
      <c r="E3" s="580"/>
      <c r="F3" s="580"/>
      <c r="G3" s="580"/>
      <c r="H3" s="580"/>
      <c r="I3" s="580"/>
      <c r="J3" s="580"/>
      <c r="K3" s="580"/>
      <c r="L3" s="580"/>
      <c r="M3" s="580"/>
      <c r="N3" s="580"/>
      <c r="O3" s="580"/>
      <c r="P3" s="580"/>
      <c r="Q3" s="580"/>
      <c r="S3" s="390">
        <v>200</v>
      </c>
      <c r="T3" s="391"/>
      <c r="U3" s="391"/>
      <c r="V3" s="581"/>
      <c r="W3" s="581"/>
      <c r="X3" s="581"/>
      <c r="Y3" s="523" t="s">
        <v>178</v>
      </c>
      <c r="Z3" s="523"/>
      <c r="AA3" s="582"/>
      <c r="AC3" s="67"/>
      <c r="AD3" s="577" t="s">
        <v>179</v>
      </c>
      <c r="AE3" s="578"/>
      <c r="AF3" s="578"/>
      <c r="AG3" s="578"/>
      <c r="AH3" s="578"/>
      <c r="AI3" s="578"/>
      <c r="AJ3" s="578"/>
      <c r="AK3" s="578"/>
      <c r="AL3" s="578"/>
      <c r="AM3" s="578"/>
      <c r="AN3" s="578"/>
      <c r="AO3" s="578"/>
      <c r="AP3" s="578"/>
      <c r="AQ3" s="578"/>
      <c r="AR3" s="578"/>
      <c r="AS3" s="578"/>
      <c r="AT3" s="578"/>
      <c r="AU3" s="578"/>
      <c r="AV3" s="578"/>
      <c r="AW3" s="578"/>
      <c r="AX3" s="578"/>
      <c r="AY3" s="578"/>
      <c r="AZ3" s="578"/>
      <c r="BA3" s="578"/>
      <c r="BB3" s="578"/>
      <c r="BC3" s="578"/>
      <c r="BD3" s="578"/>
      <c r="BE3" s="578"/>
      <c r="BF3" s="578"/>
      <c r="BG3" s="578"/>
      <c r="BH3" s="578"/>
      <c r="BI3" s="578"/>
      <c r="BJ3" s="578"/>
      <c r="BK3" s="579"/>
      <c r="BN3" s="560" t="s">
        <v>180</v>
      </c>
      <c r="BO3" s="560"/>
      <c r="BP3" s="560"/>
      <c r="BQ3" s="560"/>
      <c r="BR3" s="560"/>
      <c r="BS3" s="560"/>
      <c r="BT3" s="560"/>
      <c r="BU3" s="560"/>
      <c r="BV3" s="560"/>
      <c r="BW3" s="560"/>
      <c r="BX3" s="560"/>
      <c r="BY3" s="560"/>
    </row>
    <row r="4" spans="2:77" ht="12.75" customHeight="1" x14ac:dyDescent="0.25">
      <c r="B4" s="561" t="s">
        <v>181</v>
      </c>
      <c r="C4" s="561"/>
      <c r="D4" s="561"/>
      <c r="E4" s="561"/>
      <c r="F4" s="561"/>
      <c r="G4" s="561"/>
      <c r="H4" s="561"/>
      <c r="I4" s="561"/>
      <c r="J4" s="561"/>
      <c r="K4" s="561"/>
      <c r="L4" s="561"/>
      <c r="M4" s="561"/>
      <c r="N4" s="561"/>
      <c r="O4" s="561"/>
      <c r="P4" s="561"/>
      <c r="Q4" s="561"/>
      <c r="S4" s="68" t="s">
        <v>182</v>
      </c>
      <c r="T4" s="69"/>
      <c r="U4" s="69"/>
      <c r="V4" s="69"/>
      <c r="W4" s="69"/>
      <c r="X4" s="69"/>
      <c r="Y4" s="562">
        <f>V2</f>
        <v>42767</v>
      </c>
      <c r="Z4" s="562"/>
      <c r="AA4" s="563"/>
      <c r="AC4" s="67"/>
      <c r="AD4" s="564" t="s">
        <v>183</v>
      </c>
      <c r="AE4" s="565"/>
      <c r="AF4" s="565"/>
      <c r="AG4" s="565"/>
      <c r="AH4" s="565"/>
      <c r="AI4" s="565"/>
      <c r="AJ4" s="565"/>
      <c r="AK4" s="565"/>
      <c r="AL4" s="565"/>
      <c r="AM4" s="565"/>
      <c r="AN4" s="565"/>
      <c r="AO4" s="565"/>
      <c r="AP4" s="565"/>
      <c r="AQ4" s="565"/>
      <c r="AR4" s="565"/>
      <c r="AS4" s="565"/>
      <c r="AT4" s="565"/>
      <c r="AU4" s="565"/>
      <c r="AV4" s="565"/>
      <c r="AW4" s="565"/>
      <c r="AX4" s="565"/>
      <c r="AY4" s="565"/>
      <c r="AZ4" s="565"/>
      <c r="BA4" s="565"/>
      <c r="BB4" s="565"/>
      <c r="BC4" s="565"/>
      <c r="BD4" s="565"/>
      <c r="BE4" s="565"/>
      <c r="BF4" s="565"/>
      <c r="BG4" s="565"/>
      <c r="BH4" s="565"/>
      <c r="BI4" s="565"/>
      <c r="BJ4" s="565"/>
      <c r="BK4" s="566"/>
      <c r="BN4" s="567" t="s">
        <v>184</v>
      </c>
      <c r="BO4" s="568"/>
      <c r="BP4" s="568"/>
      <c r="BQ4" s="568"/>
      <c r="BR4" s="568"/>
      <c r="BS4" s="568"/>
      <c r="BT4" s="568"/>
      <c r="BU4" s="568"/>
      <c r="BV4" s="568"/>
      <c r="BW4" s="568"/>
      <c r="BX4" s="568"/>
      <c r="BY4" s="569"/>
    </row>
    <row r="5" spans="2:77" ht="14.25" customHeight="1" x14ac:dyDescent="0.25">
      <c r="B5" s="570" t="s">
        <v>185</v>
      </c>
      <c r="C5" s="570"/>
      <c r="D5" s="570"/>
      <c r="E5" s="570"/>
      <c r="F5" s="570"/>
      <c r="G5" s="570"/>
      <c r="H5" s="570"/>
      <c r="I5" s="570"/>
      <c r="J5" s="570"/>
      <c r="K5" s="570"/>
      <c r="L5" s="570"/>
      <c r="M5" s="570"/>
      <c r="N5" s="570"/>
      <c r="O5" s="570"/>
      <c r="P5" s="570"/>
      <c r="Q5" s="570"/>
      <c r="S5" s="70" t="s">
        <v>186</v>
      </c>
      <c r="T5" s="71"/>
      <c r="U5" s="71"/>
      <c r="V5" s="71"/>
      <c r="W5" s="71"/>
      <c r="X5" s="71"/>
      <c r="Y5" s="400">
        <v>200</v>
      </c>
      <c r="Z5" s="400"/>
      <c r="AA5" s="571"/>
      <c r="AC5" s="67"/>
      <c r="AD5" s="564" t="s">
        <v>187</v>
      </c>
      <c r="AE5" s="565"/>
      <c r="AF5" s="565"/>
      <c r="AG5" s="565"/>
      <c r="AH5" s="565"/>
      <c r="AI5" s="565"/>
      <c r="AJ5" s="565"/>
      <c r="AK5" s="565"/>
      <c r="AL5" s="565"/>
      <c r="AM5" s="565"/>
      <c r="AN5" s="565"/>
      <c r="AO5" s="565"/>
      <c r="AP5" s="565"/>
      <c r="AQ5" s="565"/>
      <c r="AR5" s="565"/>
      <c r="AS5" s="565"/>
      <c r="AT5" s="565"/>
      <c r="AU5" s="565"/>
      <c r="AV5" s="565"/>
      <c r="AW5" s="565"/>
      <c r="AX5" s="565"/>
      <c r="AY5" s="565"/>
      <c r="AZ5" s="565"/>
      <c r="BA5" s="565"/>
      <c r="BB5" s="565"/>
      <c r="BC5" s="565"/>
      <c r="BD5" s="565"/>
      <c r="BE5" s="565"/>
      <c r="BF5" s="565"/>
      <c r="BG5" s="565"/>
      <c r="BH5" s="565"/>
      <c r="BI5" s="565"/>
      <c r="BJ5" s="565"/>
      <c r="BK5" s="566"/>
      <c r="BN5" s="572" t="s">
        <v>188</v>
      </c>
      <c r="BO5" s="573"/>
      <c r="BP5" s="573"/>
      <c r="BQ5" s="573"/>
      <c r="BR5" s="573"/>
      <c r="BS5" s="573"/>
      <c r="BT5" s="573"/>
      <c r="BU5" s="573"/>
      <c r="BV5" s="573"/>
      <c r="BW5" s="573"/>
      <c r="BX5" s="573"/>
      <c r="BY5" s="574"/>
    </row>
    <row r="6" spans="2:77" ht="10.5" customHeight="1" x14ac:dyDescent="0.25">
      <c r="B6" s="544" t="s">
        <v>189</v>
      </c>
      <c r="C6" s="544"/>
      <c r="D6" s="544"/>
      <c r="E6" s="544"/>
      <c r="F6" s="544"/>
      <c r="G6" s="544"/>
      <c r="H6" s="544"/>
      <c r="I6" s="544"/>
      <c r="J6" s="544"/>
      <c r="K6" s="544"/>
      <c r="L6" s="544"/>
      <c r="M6" s="544"/>
      <c r="N6" s="544"/>
      <c r="O6" s="544"/>
      <c r="P6" s="544"/>
      <c r="Q6" s="544"/>
      <c r="AC6" s="67"/>
      <c r="AD6" s="555" t="s">
        <v>190</v>
      </c>
      <c r="AE6" s="527"/>
      <c r="AF6" s="527"/>
      <c r="AG6" s="527"/>
      <c r="AH6" s="527"/>
      <c r="AI6" s="527"/>
      <c r="AJ6" s="527"/>
      <c r="AK6" s="527"/>
      <c r="AL6" s="527"/>
      <c r="AM6" s="527"/>
      <c r="AN6" s="527"/>
      <c r="AO6" s="527"/>
      <c r="AP6" s="527"/>
      <c r="AQ6" s="527"/>
      <c r="AR6" s="527"/>
      <c r="AS6" s="527"/>
      <c r="AT6" s="527"/>
      <c r="AU6" s="527"/>
      <c r="AV6" s="527"/>
      <c r="AW6" s="527"/>
      <c r="AX6" s="527"/>
      <c r="AY6" s="527"/>
      <c r="AZ6" s="527"/>
      <c r="BA6" s="527"/>
      <c r="BB6" s="527"/>
      <c r="BC6" s="527"/>
      <c r="BD6" s="527"/>
      <c r="BE6" s="527"/>
      <c r="BF6" s="527"/>
      <c r="BG6" s="527"/>
      <c r="BH6" s="527"/>
      <c r="BI6" s="527"/>
      <c r="BJ6" s="527"/>
      <c r="BK6" s="556"/>
      <c r="BN6" s="557" t="s">
        <v>175</v>
      </c>
      <c r="BO6" s="558"/>
      <c r="BP6" s="558"/>
      <c r="BQ6" s="558"/>
      <c r="BR6" s="558"/>
      <c r="BS6" s="558"/>
      <c r="BT6" s="558"/>
      <c r="BU6" s="558"/>
      <c r="BV6" s="558"/>
      <c r="BW6" s="558"/>
      <c r="BX6" s="558"/>
      <c r="BY6" s="559"/>
    </row>
    <row r="7" spans="2:77" ht="12" customHeight="1" x14ac:dyDescent="0.25">
      <c r="B7" s="537" t="s">
        <v>191</v>
      </c>
      <c r="C7" s="537"/>
      <c r="D7" s="537"/>
      <c r="E7" s="537"/>
      <c r="F7" s="537"/>
      <c r="G7" s="537"/>
      <c r="H7" s="537"/>
      <c r="I7" s="537"/>
      <c r="J7" s="537"/>
      <c r="K7" s="537"/>
      <c r="L7" s="537"/>
      <c r="M7" s="537"/>
      <c r="N7" s="537"/>
      <c r="O7" s="537"/>
      <c r="P7" s="537"/>
      <c r="Q7" s="537"/>
      <c r="S7" s="428" t="s">
        <v>192</v>
      </c>
      <c r="T7" s="429"/>
      <c r="U7" s="429"/>
      <c r="V7" s="429"/>
      <c r="W7" s="429"/>
      <c r="X7" s="429"/>
      <c r="Y7" s="429"/>
      <c r="Z7" s="429"/>
      <c r="AA7" s="430"/>
      <c r="AC7" s="67"/>
      <c r="AD7" s="72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73"/>
      <c r="AY7" s="73"/>
      <c r="AZ7" s="73"/>
      <c r="BA7" s="73"/>
      <c r="BB7" s="73"/>
      <c r="BC7" s="73"/>
      <c r="BD7" s="73"/>
      <c r="BE7" s="73"/>
      <c r="BF7" s="73"/>
      <c r="BG7" s="73"/>
      <c r="BH7" s="73"/>
      <c r="BI7" s="73"/>
      <c r="BJ7" s="73"/>
      <c r="BK7" s="74"/>
      <c r="BN7" s="476" t="s">
        <v>193</v>
      </c>
      <c r="BO7" s="391"/>
      <c r="BP7" s="391"/>
      <c r="BQ7" s="391"/>
      <c r="BR7" s="391"/>
      <c r="BS7" s="391"/>
      <c r="BT7" s="391"/>
      <c r="BU7" s="391"/>
      <c r="BV7" s="391"/>
      <c r="BW7" s="391"/>
      <c r="BX7" s="391"/>
      <c r="BY7" s="477"/>
    </row>
    <row r="8" spans="2:77" ht="12.75" customHeight="1" x14ac:dyDescent="0.2">
      <c r="B8" s="544" t="s">
        <v>194</v>
      </c>
      <c r="C8" s="544"/>
      <c r="D8" s="544"/>
      <c r="E8" s="544"/>
      <c r="F8" s="544"/>
      <c r="G8" s="544"/>
      <c r="H8" s="544"/>
      <c r="I8" s="544"/>
      <c r="J8" s="544"/>
      <c r="K8" s="544"/>
      <c r="L8" s="544"/>
      <c r="M8" s="544"/>
      <c r="N8" s="544"/>
      <c r="O8" s="544"/>
      <c r="P8" s="544"/>
      <c r="Q8" s="544"/>
      <c r="S8" s="390" t="s">
        <v>195</v>
      </c>
      <c r="T8" s="391"/>
      <c r="U8" s="391"/>
      <c r="V8" s="391"/>
      <c r="W8" s="391"/>
      <c r="X8" s="391"/>
      <c r="Y8" s="391"/>
      <c r="Z8" s="391"/>
      <c r="AA8" s="412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69"/>
      <c r="BB8" s="69"/>
      <c r="BC8" s="69"/>
      <c r="BD8" s="69"/>
      <c r="BE8" s="69"/>
      <c r="BF8" s="69"/>
      <c r="BG8" s="69"/>
      <c r="BH8" s="69"/>
      <c r="BI8" s="69"/>
      <c r="BJ8" s="69"/>
      <c r="BN8" s="545" t="s">
        <v>196</v>
      </c>
      <c r="BO8" s="539"/>
      <c r="BP8" s="539"/>
      <c r="BQ8" s="539"/>
      <c r="BR8" s="539"/>
      <c r="BS8" s="539"/>
      <c r="BT8" s="539"/>
      <c r="BU8" s="539"/>
      <c r="BV8" s="539"/>
      <c r="BW8" s="539"/>
      <c r="BX8" s="539"/>
      <c r="BY8" s="540"/>
    </row>
    <row r="9" spans="2:77" ht="13.5" x14ac:dyDescent="0.25">
      <c r="B9" s="546" t="s">
        <v>197</v>
      </c>
      <c r="C9" s="546"/>
      <c r="D9" s="546"/>
      <c r="E9" s="546"/>
      <c r="F9" s="546"/>
      <c r="G9" s="546"/>
      <c r="H9" s="546"/>
      <c r="I9" s="546"/>
      <c r="J9" s="546"/>
      <c r="K9" s="546"/>
      <c r="L9" s="546"/>
      <c r="M9" s="546"/>
      <c r="N9" s="546"/>
      <c r="O9" s="546"/>
      <c r="P9" s="546"/>
      <c r="Q9" s="546"/>
      <c r="S9" s="547" t="s">
        <v>198</v>
      </c>
      <c r="T9" s="548"/>
      <c r="U9" s="548"/>
      <c r="V9" s="548"/>
      <c r="W9" s="548"/>
      <c r="X9" s="548"/>
      <c r="Y9" s="548"/>
      <c r="Z9" s="548"/>
      <c r="AA9" s="549"/>
      <c r="AD9" s="75" t="s">
        <v>199</v>
      </c>
      <c r="AE9" s="550" t="s">
        <v>416</v>
      </c>
      <c r="AF9" s="551"/>
      <c r="AG9" s="551"/>
      <c r="AH9" s="551"/>
      <c r="AI9" s="551"/>
      <c r="AJ9" s="551"/>
      <c r="AK9" s="551"/>
      <c r="AL9" s="551"/>
      <c r="AM9" s="551"/>
      <c r="AN9" s="551"/>
      <c r="AO9" s="551"/>
      <c r="AP9" s="551"/>
      <c r="AQ9" s="551"/>
      <c r="AR9" s="551"/>
      <c r="AS9" s="551"/>
      <c r="AT9" s="551"/>
      <c r="AU9" s="551"/>
      <c r="AV9" s="551"/>
      <c r="AW9" s="552"/>
      <c r="AX9" s="552"/>
      <c r="AY9" s="552"/>
      <c r="AZ9" s="552"/>
      <c r="BA9" s="552"/>
      <c r="BB9" s="552"/>
      <c r="BC9" s="552"/>
      <c r="BD9" s="552"/>
      <c r="BE9" s="552"/>
      <c r="BF9" s="552"/>
      <c r="BG9" s="552"/>
      <c r="BH9" s="553" t="s">
        <v>200</v>
      </c>
      <c r="BI9" s="553"/>
      <c r="BJ9" s="553"/>
      <c r="BK9" s="554"/>
      <c r="BN9" s="545" t="s">
        <v>201</v>
      </c>
      <c r="BO9" s="539"/>
      <c r="BP9" s="539"/>
      <c r="BQ9" s="539"/>
      <c r="BR9" s="539"/>
      <c r="BS9" s="539"/>
      <c r="BT9" s="539"/>
      <c r="BU9" s="539"/>
      <c r="BV9" s="539"/>
      <c r="BW9" s="539"/>
      <c r="BX9" s="539"/>
      <c r="BY9" s="540"/>
    </row>
    <row r="10" spans="2:77" ht="12.75" customHeight="1" x14ac:dyDescent="0.2">
      <c r="B10" s="536" t="s">
        <v>202</v>
      </c>
      <c r="C10" s="536"/>
      <c r="D10" s="536"/>
      <c r="E10" s="536"/>
      <c r="F10" s="536"/>
      <c r="G10" s="536"/>
      <c r="H10" s="536"/>
      <c r="I10" s="536"/>
      <c r="J10" s="536"/>
      <c r="K10" s="536"/>
      <c r="L10" s="536"/>
      <c r="M10" s="536"/>
      <c r="N10" s="536"/>
      <c r="O10" s="536"/>
      <c r="P10" s="537" t="s">
        <v>203</v>
      </c>
      <c r="Q10" s="537"/>
      <c r="AD10" s="76"/>
      <c r="AE10" s="77"/>
      <c r="AF10" s="77"/>
      <c r="AG10" s="77" t="s">
        <v>204</v>
      </c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 t="s">
        <v>205</v>
      </c>
      <c r="BH10" s="69"/>
      <c r="BI10" s="69"/>
      <c r="BJ10" s="69"/>
      <c r="BK10" s="78"/>
      <c r="BN10" s="538" t="s">
        <v>206</v>
      </c>
      <c r="BO10" s="539"/>
      <c r="BP10" s="539"/>
      <c r="BQ10" s="539"/>
      <c r="BR10" s="539"/>
      <c r="BS10" s="539"/>
      <c r="BT10" s="539"/>
      <c r="BU10" s="539"/>
      <c r="BV10" s="539"/>
      <c r="BW10" s="539"/>
      <c r="BX10" s="539"/>
      <c r="BY10" s="540"/>
    </row>
    <row r="11" spans="2:77" ht="6" customHeight="1" x14ac:dyDescent="0.2">
      <c r="AD11" s="76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69"/>
      <c r="BE11" s="69"/>
      <c r="BF11" s="69"/>
      <c r="BG11" s="69"/>
      <c r="BH11" s="69"/>
      <c r="BI11" s="69"/>
      <c r="BJ11" s="69"/>
      <c r="BK11" s="78"/>
      <c r="BN11" s="79"/>
      <c r="BO11" s="80"/>
      <c r="BP11" s="80"/>
      <c r="BQ11" s="80"/>
      <c r="BR11" s="80"/>
      <c r="BS11" s="80"/>
      <c r="BT11" s="80"/>
      <c r="BU11" s="80"/>
      <c r="BV11" s="80"/>
      <c r="BW11" s="80"/>
      <c r="BX11" s="80"/>
      <c r="BY11" s="81"/>
    </row>
    <row r="12" spans="2:77" ht="10.5" customHeight="1" x14ac:dyDescent="0.2">
      <c r="C12" s="82" t="s">
        <v>207</v>
      </c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4"/>
      <c r="V12" s="83"/>
      <c r="W12" s="83"/>
      <c r="X12" s="83"/>
      <c r="AD12" s="76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/>
      <c r="AZ12" s="69"/>
      <c r="BA12" s="69"/>
      <c r="BB12" s="69"/>
      <c r="BC12" s="69"/>
      <c r="BD12" s="69"/>
      <c r="BE12" s="69"/>
      <c r="BF12" s="69"/>
      <c r="BG12" s="69"/>
      <c r="BH12" s="69"/>
      <c r="BI12" s="69"/>
      <c r="BJ12" s="69"/>
      <c r="BK12" s="78"/>
    </row>
    <row r="13" spans="2:77" ht="10.5" customHeight="1" x14ac:dyDescent="0.25">
      <c r="AD13" s="85" t="s">
        <v>208</v>
      </c>
      <c r="AE13" s="69"/>
      <c r="AF13" s="69"/>
      <c r="AG13" s="69"/>
      <c r="AH13" s="69"/>
      <c r="AI13" s="69"/>
      <c r="AJ13" s="69"/>
      <c r="AK13" s="69"/>
      <c r="AL13" s="541" t="s">
        <v>417</v>
      </c>
      <c r="AM13" s="541"/>
      <c r="AN13" s="541"/>
      <c r="AO13" s="541"/>
      <c r="AP13" s="541"/>
      <c r="AQ13" s="541"/>
      <c r="AR13" s="541"/>
      <c r="AS13" s="541"/>
      <c r="AT13" s="541"/>
      <c r="AU13" s="541"/>
      <c r="AV13" s="541"/>
      <c r="AW13" s="541"/>
      <c r="AX13" s="542"/>
      <c r="AY13" s="542"/>
      <c r="AZ13" s="542"/>
      <c r="BA13" s="542"/>
      <c r="BB13" s="542"/>
      <c r="BC13" s="542"/>
      <c r="BD13" s="542"/>
      <c r="BE13" s="542"/>
      <c r="BF13" s="69"/>
      <c r="BG13" s="69"/>
      <c r="BH13" s="69"/>
      <c r="BI13" s="69"/>
      <c r="BJ13" s="69"/>
      <c r="BK13" s="86" t="s">
        <v>209</v>
      </c>
      <c r="BP13" s="87"/>
      <c r="BQ13" s="87"/>
      <c r="BR13" s="543" t="s">
        <v>210</v>
      </c>
      <c r="BS13" s="543"/>
      <c r="BT13" s="543"/>
      <c r="BU13" s="543"/>
      <c r="BV13" s="543"/>
    </row>
    <row r="14" spans="2:77" ht="10.5" customHeight="1" x14ac:dyDescent="0.2">
      <c r="C14" s="82" t="s">
        <v>211</v>
      </c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8"/>
      <c r="V14" s="89"/>
      <c r="W14" s="89"/>
      <c r="X14" s="89"/>
      <c r="Y14" s="90"/>
      <c r="AA14" s="91"/>
      <c r="AB14" s="91"/>
      <c r="AD14" s="76"/>
      <c r="AE14" s="69"/>
      <c r="AF14" s="69"/>
      <c r="AG14" s="69"/>
      <c r="AH14" s="69"/>
      <c r="AI14" s="69"/>
      <c r="AJ14" s="69"/>
      <c r="AK14" s="69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  <c r="BE14" s="77"/>
      <c r="BF14" s="69"/>
      <c r="BG14" s="69"/>
      <c r="BH14" s="69"/>
      <c r="BI14" s="69"/>
      <c r="BJ14" s="69"/>
      <c r="BK14" s="78"/>
      <c r="BQ14" s="525" t="s">
        <v>212</v>
      </c>
      <c r="BR14" s="525"/>
      <c r="BS14" s="525"/>
      <c r="BT14" s="525"/>
      <c r="BU14" s="525"/>
      <c r="BV14" s="525"/>
      <c r="BW14" s="525"/>
    </row>
    <row r="15" spans="2:77" ht="10.5" customHeight="1" x14ac:dyDescent="0.2">
      <c r="AA15" s="91" t="s">
        <v>213</v>
      </c>
      <c r="AB15" s="91" t="s">
        <v>214</v>
      </c>
      <c r="AD15" s="76" t="s">
        <v>215</v>
      </c>
      <c r="AE15" s="69"/>
      <c r="AF15" s="69"/>
      <c r="AG15" s="69"/>
      <c r="AH15" s="526" t="s">
        <v>418</v>
      </c>
      <c r="AI15" s="526"/>
      <c r="AJ15" s="526"/>
      <c r="AK15" s="526"/>
      <c r="AL15" s="526"/>
      <c r="AM15" s="526"/>
      <c r="AN15" s="526"/>
      <c r="AO15" s="526"/>
      <c r="AP15" s="526"/>
      <c r="AQ15" s="526"/>
      <c r="AR15" s="526"/>
      <c r="AS15" s="526"/>
      <c r="AT15" s="526"/>
      <c r="AU15" s="526"/>
      <c r="AV15" s="526"/>
      <c r="AW15" s="526"/>
      <c r="AX15" s="526"/>
      <c r="AY15" s="526"/>
      <c r="AZ15" s="526"/>
      <c r="BA15" s="526"/>
      <c r="BB15" s="526"/>
      <c r="BC15" s="526"/>
      <c r="BD15" s="526"/>
      <c r="BE15" s="526"/>
      <c r="BF15" s="526"/>
      <c r="BG15" s="526"/>
      <c r="BH15" s="527" t="s">
        <v>216</v>
      </c>
      <c r="BI15" s="527"/>
      <c r="BJ15" s="527"/>
      <c r="BK15" s="528"/>
      <c r="BS15" s="89">
        <v>7</v>
      </c>
      <c r="BT15" s="89">
        <v>6</v>
      </c>
      <c r="BU15" s="89">
        <v>2</v>
      </c>
    </row>
    <row r="16" spans="2:77" ht="11.25" customHeight="1" x14ac:dyDescent="0.2">
      <c r="C16" s="66" t="s">
        <v>217</v>
      </c>
      <c r="L16" s="89">
        <v>2</v>
      </c>
      <c r="M16" s="89">
        <v>5</v>
      </c>
      <c r="N16" s="89">
        <v>0</v>
      </c>
      <c r="O16" s="89">
        <v>6</v>
      </c>
      <c r="P16" s="89"/>
      <c r="Q16" s="89"/>
      <c r="R16" s="89"/>
      <c r="S16" s="89"/>
      <c r="T16" s="89"/>
      <c r="U16" s="89"/>
      <c r="V16" s="89"/>
      <c r="W16" s="92"/>
      <c r="X16" s="92"/>
      <c r="Y16" s="92"/>
      <c r="Z16" s="92"/>
      <c r="AA16" s="93">
        <v>0</v>
      </c>
      <c r="AB16" s="93">
        <v>0</v>
      </c>
      <c r="AD16" s="79"/>
      <c r="AE16" s="80"/>
      <c r="AF16" s="80"/>
      <c r="AG16" s="80"/>
      <c r="AH16" s="80"/>
      <c r="AI16" s="80"/>
      <c r="AJ16" s="80"/>
      <c r="AK16" s="80"/>
      <c r="AL16" s="80"/>
      <c r="AM16" s="80"/>
      <c r="AN16" s="80"/>
      <c r="AO16" s="80"/>
      <c r="AP16" s="80"/>
      <c r="AQ16" s="80"/>
      <c r="AR16" s="80"/>
      <c r="AS16" s="80"/>
      <c r="AT16" s="80"/>
      <c r="AU16" s="80"/>
      <c r="AV16" s="80"/>
      <c r="AW16" s="80"/>
      <c r="AX16" s="80"/>
      <c r="AY16" s="80"/>
      <c r="AZ16" s="80"/>
      <c r="BA16" s="80"/>
      <c r="BB16" s="80"/>
      <c r="BC16" s="80"/>
      <c r="BD16" s="80"/>
      <c r="BE16" s="80"/>
      <c r="BF16" s="80"/>
      <c r="BG16" s="80"/>
      <c r="BH16" s="80"/>
      <c r="BI16" s="80"/>
      <c r="BJ16" s="80"/>
      <c r="BK16" s="81"/>
      <c r="BS16" s="94"/>
    </row>
    <row r="17" spans="2:77" ht="8.25" customHeight="1" x14ac:dyDescent="0.2">
      <c r="BS17" s="95" t="s">
        <v>218</v>
      </c>
    </row>
    <row r="18" spans="2:77" ht="15.75" customHeight="1" x14ac:dyDescent="0.25">
      <c r="B18" s="529" t="s">
        <v>219</v>
      </c>
      <c r="C18" s="530"/>
      <c r="D18" s="530"/>
      <c r="E18" s="530"/>
      <c r="F18" s="530"/>
      <c r="G18" s="530"/>
      <c r="H18" s="530"/>
      <c r="I18" s="530"/>
      <c r="J18" s="530"/>
      <c r="K18" s="530"/>
      <c r="L18" s="530"/>
      <c r="M18" s="530"/>
      <c r="N18" s="530"/>
      <c r="O18" s="530"/>
      <c r="P18" s="530"/>
      <c r="Q18" s="530"/>
      <c r="R18" s="530"/>
      <c r="S18" s="530"/>
      <c r="T18" s="530"/>
      <c r="U18" s="530"/>
      <c r="V18" s="530"/>
      <c r="W18" s="530"/>
      <c r="X18" s="530"/>
      <c r="Y18" s="530"/>
      <c r="Z18" s="530"/>
      <c r="AA18" s="530"/>
      <c r="AB18" s="530"/>
      <c r="AC18" s="530"/>
      <c r="AD18" s="530"/>
      <c r="AE18" s="530"/>
      <c r="AF18" s="530"/>
      <c r="AG18" s="530"/>
      <c r="AH18" s="530"/>
      <c r="AI18" s="530"/>
      <c r="AJ18" s="530"/>
      <c r="AK18" s="530"/>
      <c r="AL18" s="530"/>
      <c r="AM18" s="530"/>
      <c r="AN18" s="531" t="s">
        <v>220</v>
      </c>
      <c r="AO18" s="531"/>
      <c r="AP18" s="531"/>
      <c r="AQ18" s="531"/>
      <c r="AR18" s="531"/>
      <c r="AS18" s="531"/>
      <c r="AT18" s="531"/>
      <c r="AU18" s="531"/>
      <c r="AV18" s="531"/>
      <c r="AW18" s="531"/>
      <c r="AX18" s="531"/>
      <c r="AY18" s="531"/>
      <c r="AZ18" s="531"/>
      <c r="BA18" s="531"/>
      <c r="BB18" s="531"/>
      <c r="BC18" s="531"/>
      <c r="BD18" s="531"/>
      <c r="BE18" s="531"/>
      <c r="BF18" s="531"/>
      <c r="BG18" s="531"/>
      <c r="BH18" s="531"/>
      <c r="BI18" s="531"/>
      <c r="BJ18" s="531"/>
      <c r="BK18" s="531"/>
      <c r="BL18" s="531"/>
      <c r="BM18" s="531"/>
      <c r="BN18" s="531"/>
      <c r="BO18" s="531"/>
      <c r="BP18" s="531"/>
      <c r="BQ18" s="531"/>
      <c r="BR18" s="531"/>
      <c r="BS18" s="531"/>
      <c r="BT18" s="531"/>
      <c r="BU18" s="531"/>
      <c r="BV18" s="531"/>
      <c r="BW18" s="531"/>
      <c r="BX18" s="531"/>
      <c r="BY18" s="532"/>
    </row>
    <row r="19" spans="2:77" ht="10.5" customHeight="1" x14ac:dyDescent="0.2">
      <c r="B19" s="533" t="s">
        <v>221</v>
      </c>
      <c r="C19" s="517"/>
      <c r="D19" s="517"/>
      <c r="E19" s="517"/>
      <c r="F19" s="533" t="s">
        <v>222</v>
      </c>
      <c r="G19" s="517"/>
      <c r="H19" s="517"/>
      <c r="I19" s="517"/>
      <c r="J19" s="517"/>
      <c r="K19" s="517"/>
      <c r="L19" s="517"/>
      <c r="M19" s="517"/>
      <c r="N19" s="517"/>
      <c r="O19" s="517"/>
      <c r="P19" s="517"/>
      <c r="Q19" s="517"/>
      <c r="R19" s="517"/>
      <c r="S19" s="517"/>
      <c r="T19" s="517"/>
      <c r="U19" s="517"/>
      <c r="V19" s="517"/>
      <c r="W19" s="517"/>
      <c r="X19" s="517"/>
      <c r="Y19" s="518"/>
      <c r="Z19" s="533" t="s">
        <v>223</v>
      </c>
      <c r="AA19" s="517"/>
      <c r="AB19" s="517"/>
      <c r="AC19" s="517"/>
      <c r="AD19" s="517"/>
      <c r="AE19" s="517"/>
      <c r="AF19" s="517"/>
      <c r="AG19" s="517"/>
      <c r="AH19" s="517"/>
      <c r="AI19" s="535"/>
      <c r="AJ19" s="535"/>
      <c r="AK19" s="535"/>
      <c r="AL19" s="535"/>
      <c r="AM19" s="535"/>
      <c r="AN19" s="535"/>
      <c r="AO19" s="535"/>
      <c r="AP19" s="535"/>
      <c r="AQ19" s="535"/>
      <c r="AR19" s="514" t="s">
        <v>224</v>
      </c>
      <c r="AS19" s="515"/>
      <c r="AT19" s="515"/>
      <c r="AU19" s="515"/>
      <c r="AV19" s="515"/>
      <c r="AW19" s="515"/>
      <c r="AX19" s="515"/>
      <c r="AY19" s="515"/>
      <c r="AZ19" s="515"/>
      <c r="BA19" s="515"/>
      <c r="BB19" s="515"/>
      <c r="BC19" s="515"/>
      <c r="BD19" s="515"/>
      <c r="BE19" s="515"/>
      <c r="BF19" s="515"/>
      <c r="BG19" s="515"/>
      <c r="BH19" s="515"/>
      <c r="BI19" s="516"/>
      <c r="BJ19" s="517" t="s">
        <v>225</v>
      </c>
      <c r="BK19" s="517"/>
      <c r="BL19" s="517"/>
      <c r="BM19" s="517"/>
      <c r="BN19" s="517"/>
      <c r="BO19" s="517"/>
      <c r="BP19" s="517"/>
      <c r="BQ19" s="517"/>
      <c r="BR19" s="517"/>
      <c r="BS19" s="517"/>
      <c r="BT19" s="517"/>
      <c r="BU19" s="517"/>
      <c r="BV19" s="517"/>
      <c r="BW19" s="517"/>
      <c r="BX19" s="517"/>
      <c r="BY19" s="518"/>
    </row>
    <row r="20" spans="2:77" ht="9.75" customHeight="1" x14ac:dyDescent="0.2">
      <c r="B20" s="534"/>
      <c r="C20" s="467"/>
      <c r="D20" s="467"/>
      <c r="E20" s="467"/>
      <c r="F20" s="534"/>
      <c r="G20" s="467"/>
      <c r="H20" s="467"/>
      <c r="I20" s="467"/>
      <c r="J20" s="467"/>
      <c r="K20" s="467"/>
      <c r="L20" s="467"/>
      <c r="M20" s="467"/>
      <c r="N20" s="467"/>
      <c r="O20" s="467"/>
      <c r="P20" s="467"/>
      <c r="Q20" s="467"/>
      <c r="R20" s="467"/>
      <c r="S20" s="467"/>
      <c r="T20" s="467"/>
      <c r="U20" s="467"/>
      <c r="V20" s="467"/>
      <c r="W20" s="467"/>
      <c r="X20" s="467"/>
      <c r="Y20" s="468"/>
      <c r="Z20" s="534"/>
      <c r="AA20" s="467"/>
      <c r="AB20" s="467"/>
      <c r="AC20" s="467"/>
      <c r="AD20" s="467"/>
      <c r="AE20" s="467"/>
      <c r="AF20" s="467"/>
      <c r="AG20" s="467"/>
      <c r="AH20" s="467"/>
      <c r="AI20" s="457"/>
      <c r="AJ20" s="457"/>
      <c r="AK20" s="457"/>
      <c r="AL20" s="457"/>
      <c r="AM20" s="457"/>
      <c r="AN20" s="457"/>
      <c r="AO20" s="457"/>
      <c r="AP20" s="457"/>
      <c r="AQ20" s="457"/>
      <c r="AR20" s="519" t="s">
        <v>226</v>
      </c>
      <c r="AS20" s="520"/>
      <c r="AT20" s="520"/>
      <c r="AU20" s="520"/>
      <c r="AV20" s="520"/>
      <c r="AW20" s="520"/>
      <c r="AX20" s="520"/>
      <c r="AY20" s="520"/>
      <c r="AZ20" s="520"/>
      <c r="BA20" s="520"/>
      <c r="BB20" s="520"/>
      <c r="BC20" s="520"/>
      <c r="BD20" s="520"/>
      <c r="BE20" s="520"/>
      <c r="BF20" s="520"/>
      <c r="BG20" s="520"/>
      <c r="BH20" s="520"/>
      <c r="BI20" s="521"/>
      <c r="BJ20" s="467"/>
      <c r="BK20" s="467"/>
      <c r="BL20" s="467"/>
      <c r="BM20" s="467"/>
      <c r="BN20" s="467"/>
      <c r="BO20" s="467"/>
      <c r="BP20" s="467"/>
      <c r="BQ20" s="467"/>
      <c r="BR20" s="467"/>
      <c r="BS20" s="467"/>
      <c r="BT20" s="467"/>
      <c r="BU20" s="467"/>
      <c r="BV20" s="467"/>
      <c r="BW20" s="467"/>
      <c r="BX20" s="467"/>
      <c r="BY20" s="468"/>
    </row>
    <row r="21" spans="2:77" ht="4.5" customHeight="1" x14ac:dyDescent="0.2">
      <c r="B21" s="476"/>
      <c r="C21" s="391"/>
      <c r="D21" s="391"/>
      <c r="E21" s="391"/>
      <c r="F21" s="476"/>
      <c r="G21" s="391"/>
      <c r="H21" s="391"/>
      <c r="I21" s="391"/>
      <c r="J21" s="391"/>
      <c r="K21" s="391"/>
      <c r="L21" s="391"/>
      <c r="M21" s="391"/>
      <c r="N21" s="391"/>
      <c r="O21" s="391"/>
      <c r="P21" s="391"/>
      <c r="Q21" s="391"/>
      <c r="R21" s="391"/>
      <c r="S21" s="391"/>
      <c r="T21" s="391"/>
      <c r="U21" s="391"/>
      <c r="V21" s="391"/>
      <c r="W21" s="391"/>
      <c r="X21" s="391"/>
      <c r="Y21" s="477"/>
      <c r="Z21" s="476"/>
      <c r="AA21" s="391"/>
      <c r="AB21" s="391"/>
      <c r="AC21" s="391"/>
      <c r="AD21" s="391"/>
      <c r="AE21" s="391"/>
      <c r="AF21" s="391"/>
      <c r="AG21" s="391"/>
      <c r="AH21" s="391"/>
      <c r="AI21" s="391"/>
      <c r="AJ21" s="391"/>
      <c r="AK21" s="391"/>
      <c r="AL21" s="391"/>
      <c r="AM21" s="391"/>
      <c r="AN21" s="391"/>
      <c r="AO21" s="391"/>
      <c r="AP21" s="391"/>
      <c r="AQ21" s="391"/>
      <c r="AR21" s="522"/>
      <c r="AS21" s="523"/>
      <c r="AT21" s="523"/>
      <c r="AU21" s="523"/>
      <c r="AV21" s="523"/>
      <c r="AW21" s="523"/>
      <c r="AX21" s="523"/>
      <c r="AY21" s="523"/>
      <c r="AZ21" s="523"/>
      <c r="BA21" s="523"/>
      <c r="BB21" s="523"/>
      <c r="BC21" s="523"/>
      <c r="BD21" s="523"/>
      <c r="BE21" s="523"/>
      <c r="BF21" s="523"/>
      <c r="BG21" s="523"/>
      <c r="BH21" s="523"/>
      <c r="BI21" s="524"/>
      <c r="BJ21" s="523"/>
      <c r="BK21" s="523"/>
      <c r="BL21" s="523"/>
      <c r="BM21" s="523"/>
      <c r="BN21" s="523"/>
      <c r="BO21" s="523"/>
      <c r="BP21" s="523"/>
      <c r="BQ21" s="523"/>
      <c r="BR21" s="523"/>
      <c r="BS21" s="523"/>
      <c r="BT21" s="523"/>
      <c r="BU21" s="523"/>
      <c r="BV21" s="523"/>
      <c r="BW21" s="523"/>
      <c r="BX21" s="523"/>
      <c r="BY21" s="524"/>
    </row>
    <row r="22" spans="2:77" ht="11.1" customHeight="1" x14ac:dyDescent="0.2">
      <c r="B22" s="475" t="s">
        <v>227</v>
      </c>
      <c r="C22" s="388"/>
      <c r="D22" s="388"/>
      <c r="E22" s="388"/>
      <c r="F22" s="476" t="s">
        <v>228</v>
      </c>
      <c r="G22" s="391"/>
      <c r="H22" s="391"/>
      <c r="I22" s="391"/>
      <c r="J22" s="391"/>
      <c r="K22" s="391"/>
      <c r="L22" s="391"/>
      <c r="M22" s="391"/>
      <c r="N22" s="391"/>
      <c r="O22" s="391"/>
      <c r="P22" s="391"/>
      <c r="Q22" s="391"/>
      <c r="R22" s="391"/>
      <c r="S22" s="391"/>
      <c r="T22" s="391"/>
      <c r="U22" s="391"/>
      <c r="V22" s="391"/>
      <c r="W22" s="391"/>
      <c r="X22" s="391"/>
      <c r="Y22" s="477"/>
      <c r="Z22" s="510">
        <v>0</v>
      </c>
      <c r="AA22" s="511"/>
      <c r="AB22" s="511"/>
      <c r="AC22" s="511"/>
      <c r="AD22" s="511"/>
      <c r="AE22" s="511"/>
      <c r="AF22" s="511"/>
      <c r="AG22" s="511"/>
      <c r="AH22" s="511"/>
      <c r="AI22" s="511"/>
      <c r="AJ22" s="511"/>
      <c r="AK22" s="511"/>
      <c r="AL22" s="511"/>
      <c r="AM22" s="511"/>
      <c r="AN22" s="511"/>
      <c r="AO22" s="511"/>
      <c r="AP22" s="511"/>
      <c r="AQ22" s="511"/>
      <c r="AR22" s="480">
        <f>Z22*50%</f>
        <v>0</v>
      </c>
      <c r="AS22" s="451"/>
      <c r="AT22" s="451"/>
      <c r="AU22" s="451"/>
      <c r="AV22" s="451"/>
      <c r="AW22" s="451"/>
      <c r="AX22" s="451"/>
      <c r="AY22" s="451"/>
      <c r="AZ22" s="451"/>
      <c r="BA22" s="451"/>
      <c r="BB22" s="451"/>
      <c r="BC22" s="451"/>
      <c r="BD22" s="451"/>
      <c r="BE22" s="451"/>
      <c r="BF22" s="451"/>
      <c r="BG22" s="451"/>
      <c r="BH22" s="451"/>
      <c r="BI22" s="481"/>
      <c r="BJ22" s="451">
        <f>AR22*2%</f>
        <v>0</v>
      </c>
      <c r="BK22" s="451"/>
      <c r="BL22" s="451"/>
      <c r="BM22" s="451"/>
      <c r="BN22" s="451"/>
      <c r="BO22" s="451"/>
      <c r="BP22" s="451"/>
      <c r="BQ22" s="451"/>
      <c r="BR22" s="451"/>
      <c r="BS22" s="451"/>
      <c r="BT22" s="451"/>
      <c r="BU22" s="451"/>
      <c r="BV22" s="451"/>
      <c r="BW22" s="451"/>
      <c r="BX22" s="451"/>
      <c r="BY22" s="481"/>
    </row>
    <row r="23" spans="2:77" ht="4.5" customHeight="1" x14ac:dyDescent="0.2">
      <c r="B23" s="475"/>
      <c r="C23" s="388"/>
      <c r="D23" s="388"/>
      <c r="E23" s="388"/>
      <c r="F23" s="476"/>
      <c r="G23" s="391"/>
      <c r="H23" s="391"/>
      <c r="I23" s="391"/>
      <c r="J23" s="391"/>
      <c r="K23" s="391"/>
      <c r="L23" s="391"/>
      <c r="M23" s="391"/>
      <c r="N23" s="391"/>
      <c r="O23" s="391"/>
      <c r="P23" s="391"/>
      <c r="Q23" s="391"/>
      <c r="R23" s="391"/>
      <c r="S23" s="391"/>
      <c r="T23" s="391"/>
      <c r="U23" s="391"/>
      <c r="V23" s="391"/>
      <c r="W23" s="391"/>
      <c r="X23" s="391"/>
      <c r="Y23" s="477"/>
      <c r="Z23" s="512"/>
      <c r="AA23" s="513"/>
      <c r="AB23" s="513"/>
      <c r="AC23" s="513"/>
      <c r="AD23" s="513"/>
      <c r="AE23" s="513"/>
      <c r="AF23" s="513"/>
      <c r="AG23" s="513"/>
      <c r="AH23" s="513"/>
      <c r="AI23" s="513"/>
      <c r="AJ23" s="513"/>
      <c r="AK23" s="513"/>
      <c r="AL23" s="513"/>
      <c r="AM23" s="513"/>
      <c r="AN23" s="513"/>
      <c r="AO23" s="513"/>
      <c r="AP23" s="513"/>
      <c r="AQ23" s="513"/>
      <c r="AR23" s="500"/>
      <c r="AS23" s="501"/>
      <c r="AT23" s="501"/>
      <c r="AU23" s="501"/>
      <c r="AV23" s="501"/>
      <c r="AW23" s="501"/>
      <c r="AX23" s="501"/>
      <c r="AY23" s="501"/>
      <c r="AZ23" s="501"/>
      <c r="BA23" s="501"/>
      <c r="BB23" s="501"/>
      <c r="BC23" s="501"/>
      <c r="BD23" s="501"/>
      <c r="BE23" s="501"/>
      <c r="BF23" s="501"/>
      <c r="BG23" s="501"/>
      <c r="BH23" s="501"/>
      <c r="BI23" s="502"/>
      <c r="BJ23" s="501"/>
      <c r="BK23" s="501"/>
      <c r="BL23" s="501"/>
      <c r="BM23" s="501"/>
      <c r="BN23" s="501"/>
      <c r="BO23" s="501"/>
      <c r="BP23" s="501"/>
      <c r="BQ23" s="501"/>
      <c r="BR23" s="501"/>
      <c r="BS23" s="501"/>
      <c r="BT23" s="501"/>
      <c r="BU23" s="501"/>
      <c r="BV23" s="501"/>
      <c r="BW23" s="501"/>
      <c r="BX23" s="501"/>
      <c r="BY23" s="502"/>
    </row>
    <row r="24" spans="2:77" ht="11.1" customHeight="1" x14ac:dyDescent="0.2">
      <c r="B24" s="475" t="s">
        <v>229</v>
      </c>
      <c r="C24" s="388"/>
      <c r="D24" s="388"/>
      <c r="E24" s="388"/>
      <c r="F24" s="476" t="s">
        <v>230</v>
      </c>
      <c r="G24" s="391"/>
      <c r="H24" s="391"/>
      <c r="I24" s="391"/>
      <c r="J24" s="391"/>
      <c r="K24" s="391"/>
      <c r="L24" s="391"/>
      <c r="M24" s="391"/>
      <c r="N24" s="391"/>
      <c r="O24" s="391"/>
      <c r="P24" s="391"/>
      <c r="Q24" s="391"/>
      <c r="R24" s="391"/>
      <c r="S24" s="391"/>
      <c r="T24" s="391"/>
      <c r="U24" s="391"/>
      <c r="V24" s="391"/>
      <c r="W24" s="391"/>
      <c r="X24" s="391"/>
      <c r="Y24" s="477"/>
      <c r="Z24" s="478">
        <f>+'Cas-2'!H23</f>
        <v>120000</v>
      </c>
      <c r="AA24" s="503"/>
      <c r="AB24" s="503"/>
      <c r="AC24" s="503"/>
      <c r="AD24" s="503"/>
      <c r="AE24" s="503"/>
      <c r="AF24" s="503"/>
      <c r="AG24" s="503"/>
      <c r="AH24" s="503"/>
      <c r="AI24" s="503"/>
      <c r="AJ24" s="503"/>
      <c r="AK24" s="503"/>
      <c r="AL24" s="503"/>
      <c r="AM24" s="503"/>
      <c r="AN24" s="503"/>
      <c r="AO24" s="503"/>
      <c r="AP24" s="503"/>
      <c r="AQ24" s="503"/>
      <c r="AR24" s="504">
        <f>Z24*70%</f>
        <v>84000</v>
      </c>
      <c r="AS24" s="505"/>
      <c r="AT24" s="505"/>
      <c r="AU24" s="505"/>
      <c r="AV24" s="505"/>
      <c r="AW24" s="505"/>
      <c r="AX24" s="505"/>
      <c r="AY24" s="505"/>
      <c r="AZ24" s="505"/>
      <c r="BA24" s="505"/>
      <c r="BB24" s="505"/>
      <c r="BC24" s="505"/>
      <c r="BD24" s="505"/>
      <c r="BE24" s="505"/>
      <c r="BF24" s="505"/>
      <c r="BG24" s="505"/>
      <c r="BH24" s="505"/>
      <c r="BI24" s="506"/>
      <c r="BJ24" s="505">
        <f>AR24*2%</f>
        <v>1680</v>
      </c>
      <c r="BK24" s="505"/>
      <c r="BL24" s="505"/>
      <c r="BM24" s="505"/>
      <c r="BN24" s="505"/>
      <c r="BO24" s="505"/>
      <c r="BP24" s="505"/>
      <c r="BQ24" s="505"/>
      <c r="BR24" s="505"/>
      <c r="BS24" s="505"/>
      <c r="BT24" s="505"/>
      <c r="BU24" s="505"/>
      <c r="BV24" s="505"/>
      <c r="BW24" s="505"/>
      <c r="BX24" s="505"/>
      <c r="BY24" s="506"/>
    </row>
    <row r="25" spans="2:77" ht="4.5" customHeight="1" x14ac:dyDescent="0.2">
      <c r="B25" s="475"/>
      <c r="C25" s="388"/>
      <c r="D25" s="388"/>
      <c r="E25" s="388"/>
      <c r="F25" s="476"/>
      <c r="G25" s="391"/>
      <c r="H25" s="391"/>
      <c r="I25" s="391"/>
      <c r="J25" s="391"/>
      <c r="K25" s="391"/>
      <c r="L25" s="391"/>
      <c r="M25" s="391"/>
      <c r="N25" s="391"/>
      <c r="O25" s="391"/>
      <c r="P25" s="391"/>
      <c r="Q25" s="391"/>
      <c r="R25" s="391"/>
      <c r="S25" s="391"/>
      <c r="T25" s="391"/>
      <c r="U25" s="391"/>
      <c r="V25" s="391"/>
      <c r="W25" s="391"/>
      <c r="X25" s="391"/>
      <c r="Y25" s="477"/>
      <c r="Z25" s="495"/>
      <c r="AA25" s="496"/>
      <c r="AB25" s="496"/>
      <c r="AC25" s="496"/>
      <c r="AD25" s="496"/>
      <c r="AE25" s="496"/>
      <c r="AF25" s="496"/>
      <c r="AG25" s="496"/>
      <c r="AH25" s="496"/>
      <c r="AI25" s="496"/>
      <c r="AJ25" s="496"/>
      <c r="AK25" s="496"/>
      <c r="AL25" s="496"/>
      <c r="AM25" s="496"/>
      <c r="AN25" s="496"/>
      <c r="AO25" s="496"/>
      <c r="AP25" s="496"/>
      <c r="AQ25" s="496"/>
      <c r="AR25" s="507"/>
      <c r="AS25" s="508"/>
      <c r="AT25" s="508"/>
      <c r="AU25" s="508"/>
      <c r="AV25" s="508"/>
      <c r="AW25" s="508"/>
      <c r="AX25" s="508"/>
      <c r="AY25" s="508"/>
      <c r="AZ25" s="508"/>
      <c r="BA25" s="508"/>
      <c r="BB25" s="508"/>
      <c r="BC25" s="508"/>
      <c r="BD25" s="508"/>
      <c r="BE25" s="508"/>
      <c r="BF25" s="508"/>
      <c r="BG25" s="508"/>
      <c r="BH25" s="508"/>
      <c r="BI25" s="509"/>
      <c r="BJ25" s="508"/>
      <c r="BK25" s="508"/>
      <c r="BL25" s="508"/>
      <c r="BM25" s="508"/>
      <c r="BN25" s="508"/>
      <c r="BO25" s="508"/>
      <c r="BP25" s="508"/>
      <c r="BQ25" s="508"/>
      <c r="BR25" s="508"/>
      <c r="BS25" s="508"/>
      <c r="BT25" s="508"/>
      <c r="BU25" s="508"/>
      <c r="BV25" s="508"/>
      <c r="BW25" s="508"/>
      <c r="BX25" s="508"/>
      <c r="BY25" s="509"/>
    </row>
    <row r="26" spans="2:77" ht="11.1" customHeight="1" x14ac:dyDescent="0.2">
      <c r="B26" s="475" t="s">
        <v>231</v>
      </c>
      <c r="C26" s="388"/>
      <c r="D26" s="388"/>
      <c r="E26" s="388"/>
      <c r="F26" s="476" t="s">
        <v>232</v>
      </c>
      <c r="G26" s="391"/>
      <c r="H26" s="391"/>
      <c r="I26" s="391"/>
      <c r="J26" s="391"/>
      <c r="K26" s="391"/>
      <c r="L26" s="391"/>
      <c r="M26" s="391"/>
      <c r="N26" s="391"/>
      <c r="O26" s="391"/>
      <c r="P26" s="391"/>
      <c r="Q26" s="391"/>
      <c r="R26" s="391"/>
      <c r="S26" s="391"/>
      <c r="T26" s="391"/>
      <c r="U26" s="391"/>
      <c r="V26" s="391"/>
      <c r="W26" s="391"/>
      <c r="X26" s="391"/>
      <c r="Y26" s="477"/>
      <c r="Z26" s="478">
        <v>0</v>
      </c>
      <c r="AA26" s="479"/>
      <c r="AB26" s="479"/>
      <c r="AC26" s="479"/>
      <c r="AD26" s="479"/>
      <c r="AE26" s="479"/>
      <c r="AF26" s="479"/>
      <c r="AG26" s="479"/>
      <c r="AH26" s="479"/>
      <c r="AI26" s="479"/>
      <c r="AJ26" s="479"/>
      <c r="AK26" s="479"/>
      <c r="AL26" s="479"/>
      <c r="AM26" s="479"/>
      <c r="AN26" s="479"/>
      <c r="AO26" s="479"/>
      <c r="AP26" s="479"/>
      <c r="AQ26" s="479"/>
      <c r="AR26" s="480">
        <f>Z26*100%</f>
        <v>0</v>
      </c>
      <c r="AS26" s="451"/>
      <c r="AT26" s="451"/>
      <c r="AU26" s="451"/>
      <c r="AV26" s="451"/>
      <c r="AW26" s="451"/>
      <c r="AX26" s="451"/>
      <c r="AY26" s="451"/>
      <c r="AZ26" s="451"/>
      <c r="BA26" s="451"/>
      <c r="BB26" s="451"/>
      <c r="BC26" s="451"/>
      <c r="BD26" s="451"/>
      <c r="BE26" s="451"/>
      <c r="BF26" s="451"/>
      <c r="BG26" s="451"/>
      <c r="BH26" s="451"/>
      <c r="BI26" s="481"/>
      <c r="BJ26" s="451">
        <f>AR26*2%</f>
        <v>0</v>
      </c>
      <c r="BK26" s="451"/>
      <c r="BL26" s="451"/>
      <c r="BM26" s="451"/>
      <c r="BN26" s="451"/>
      <c r="BO26" s="451"/>
      <c r="BP26" s="451"/>
      <c r="BQ26" s="451"/>
      <c r="BR26" s="451"/>
      <c r="BS26" s="451"/>
      <c r="BT26" s="451"/>
      <c r="BU26" s="451"/>
      <c r="BV26" s="451"/>
      <c r="BW26" s="451"/>
      <c r="BX26" s="451"/>
      <c r="BY26" s="481"/>
    </row>
    <row r="27" spans="2:77" ht="4.5" customHeight="1" x14ac:dyDescent="0.2">
      <c r="B27" s="475"/>
      <c r="C27" s="388"/>
      <c r="D27" s="388"/>
      <c r="E27" s="388"/>
      <c r="F27" s="476"/>
      <c r="G27" s="391"/>
      <c r="H27" s="391"/>
      <c r="I27" s="391"/>
      <c r="J27" s="391"/>
      <c r="K27" s="391"/>
      <c r="L27" s="391"/>
      <c r="M27" s="391"/>
      <c r="N27" s="391"/>
      <c r="O27" s="391"/>
      <c r="P27" s="391"/>
      <c r="Q27" s="391"/>
      <c r="R27" s="391"/>
      <c r="S27" s="391"/>
      <c r="T27" s="391"/>
      <c r="U27" s="391"/>
      <c r="V27" s="391"/>
      <c r="W27" s="391"/>
      <c r="X27" s="391"/>
      <c r="Y27" s="477"/>
      <c r="Z27" s="495"/>
      <c r="AA27" s="496"/>
      <c r="AB27" s="496"/>
      <c r="AC27" s="496"/>
      <c r="AD27" s="496"/>
      <c r="AE27" s="496"/>
      <c r="AF27" s="496"/>
      <c r="AG27" s="496"/>
      <c r="AH27" s="496"/>
      <c r="AI27" s="496"/>
      <c r="AJ27" s="496"/>
      <c r="AK27" s="496"/>
      <c r="AL27" s="496"/>
      <c r="AM27" s="496"/>
      <c r="AN27" s="496"/>
      <c r="AO27" s="496"/>
      <c r="AP27" s="496"/>
      <c r="AQ27" s="496"/>
      <c r="AR27" s="500"/>
      <c r="AS27" s="501"/>
      <c r="AT27" s="501"/>
      <c r="AU27" s="501"/>
      <c r="AV27" s="501"/>
      <c r="AW27" s="501"/>
      <c r="AX27" s="501"/>
      <c r="AY27" s="501"/>
      <c r="AZ27" s="501"/>
      <c r="BA27" s="501"/>
      <c r="BB27" s="501"/>
      <c r="BC27" s="501"/>
      <c r="BD27" s="501"/>
      <c r="BE27" s="501"/>
      <c r="BF27" s="501"/>
      <c r="BG27" s="501"/>
      <c r="BH27" s="501"/>
      <c r="BI27" s="502"/>
      <c r="BJ27" s="501"/>
      <c r="BK27" s="501"/>
      <c r="BL27" s="501"/>
      <c r="BM27" s="501"/>
      <c r="BN27" s="501"/>
      <c r="BO27" s="501"/>
      <c r="BP27" s="501"/>
      <c r="BQ27" s="501"/>
      <c r="BR27" s="501"/>
      <c r="BS27" s="501"/>
      <c r="BT27" s="501"/>
      <c r="BU27" s="501"/>
      <c r="BV27" s="501"/>
      <c r="BW27" s="501"/>
      <c r="BX27" s="501"/>
      <c r="BY27" s="502"/>
    </row>
    <row r="28" spans="2:77" ht="9.9499999999999993" customHeight="1" x14ac:dyDescent="0.2">
      <c r="B28" s="475" t="s">
        <v>233</v>
      </c>
      <c r="C28" s="388"/>
      <c r="D28" s="388"/>
      <c r="E28" s="388"/>
      <c r="F28" s="476" t="s">
        <v>234</v>
      </c>
      <c r="G28" s="391"/>
      <c r="H28" s="391"/>
      <c r="I28" s="391"/>
      <c r="J28" s="391"/>
      <c r="K28" s="391"/>
      <c r="L28" s="391"/>
      <c r="M28" s="391"/>
      <c r="N28" s="391"/>
      <c r="O28" s="391"/>
      <c r="P28" s="391"/>
      <c r="Q28" s="391"/>
      <c r="R28" s="391"/>
      <c r="S28" s="391"/>
      <c r="T28" s="391"/>
      <c r="U28" s="391"/>
      <c r="V28" s="391"/>
      <c r="W28" s="391"/>
      <c r="X28" s="391"/>
      <c r="Y28" s="477"/>
      <c r="Z28" s="478"/>
      <c r="AA28" s="479"/>
      <c r="AB28" s="479"/>
      <c r="AC28" s="479"/>
      <c r="AD28" s="479"/>
      <c r="AE28" s="479"/>
      <c r="AF28" s="479"/>
      <c r="AG28" s="479"/>
      <c r="AH28" s="479"/>
      <c r="AI28" s="479"/>
      <c r="AJ28" s="479"/>
      <c r="AK28" s="479"/>
      <c r="AL28" s="479"/>
      <c r="AM28" s="479"/>
      <c r="AN28" s="479"/>
      <c r="AO28" s="479"/>
      <c r="AP28" s="479"/>
      <c r="AQ28" s="479"/>
      <c r="AR28" s="492">
        <f>Z28*0%</f>
        <v>0</v>
      </c>
      <c r="AS28" s="493"/>
      <c r="AT28" s="493"/>
      <c r="AU28" s="493"/>
      <c r="AV28" s="493"/>
      <c r="AW28" s="493"/>
      <c r="AX28" s="493"/>
      <c r="AY28" s="493"/>
      <c r="AZ28" s="493"/>
      <c r="BA28" s="493"/>
      <c r="BB28" s="493"/>
      <c r="BC28" s="493"/>
      <c r="BD28" s="493"/>
      <c r="BE28" s="493"/>
      <c r="BF28" s="493"/>
      <c r="BG28" s="493"/>
      <c r="BH28" s="493"/>
      <c r="BI28" s="494"/>
      <c r="BJ28" s="493">
        <f>AR28*2%</f>
        <v>0</v>
      </c>
      <c r="BK28" s="493"/>
      <c r="BL28" s="493"/>
      <c r="BM28" s="493"/>
      <c r="BN28" s="493"/>
      <c r="BO28" s="493"/>
      <c r="BP28" s="493"/>
      <c r="BQ28" s="493"/>
      <c r="BR28" s="493"/>
      <c r="BS28" s="493"/>
      <c r="BT28" s="493"/>
      <c r="BU28" s="493"/>
      <c r="BV28" s="493"/>
      <c r="BW28" s="493"/>
      <c r="BX28" s="493"/>
      <c r="BY28" s="494"/>
    </row>
    <row r="29" spans="2:77" ht="4.5" customHeight="1" x14ac:dyDescent="0.2">
      <c r="B29" s="475"/>
      <c r="C29" s="388"/>
      <c r="D29" s="388"/>
      <c r="E29" s="388"/>
      <c r="F29" s="476"/>
      <c r="G29" s="391"/>
      <c r="H29" s="391"/>
      <c r="I29" s="391"/>
      <c r="J29" s="391"/>
      <c r="K29" s="391"/>
      <c r="L29" s="391"/>
      <c r="M29" s="391"/>
      <c r="N29" s="391"/>
      <c r="O29" s="391"/>
      <c r="P29" s="391"/>
      <c r="Q29" s="391"/>
      <c r="R29" s="391"/>
      <c r="S29" s="391"/>
      <c r="T29" s="391"/>
      <c r="U29" s="391"/>
      <c r="V29" s="391"/>
      <c r="W29" s="391"/>
      <c r="X29" s="391"/>
      <c r="Y29" s="477"/>
      <c r="Z29" s="495"/>
      <c r="AA29" s="496"/>
      <c r="AB29" s="496"/>
      <c r="AC29" s="496"/>
      <c r="AD29" s="496"/>
      <c r="AE29" s="496"/>
      <c r="AF29" s="496"/>
      <c r="AG29" s="496"/>
      <c r="AH29" s="496"/>
      <c r="AI29" s="496"/>
      <c r="AJ29" s="496"/>
      <c r="AK29" s="496"/>
      <c r="AL29" s="496"/>
      <c r="AM29" s="496"/>
      <c r="AN29" s="496"/>
      <c r="AO29" s="496"/>
      <c r="AP29" s="496"/>
      <c r="AQ29" s="496"/>
      <c r="AR29" s="497"/>
      <c r="AS29" s="498"/>
      <c r="AT29" s="498"/>
      <c r="AU29" s="498"/>
      <c r="AV29" s="498"/>
      <c r="AW29" s="498"/>
      <c r="AX29" s="498"/>
      <c r="AY29" s="498"/>
      <c r="AZ29" s="498"/>
      <c r="BA29" s="498"/>
      <c r="BB29" s="498"/>
      <c r="BC29" s="498"/>
      <c r="BD29" s="498"/>
      <c r="BE29" s="498"/>
      <c r="BF29" s="498"/>
      <c r="BG29" s="498"/>
      <c r="BH29" s="498"/>
      <c r="BI29" s="499"/>
      <c r="BJ29" s="498"/>
      <c r="BK29" s="498"/>
      <c r="BL29" s="498"/>
      <c r="BM29" s="498"/>
      <c r="BN29" s="498"/>
      <c r="BO29" s="498"/>
      <c r="BP29" s="498"/>
      <c r="BQ29" s="498"/>
      <c r="BR29" s="498"/>
      <c r="BS29" s="498"/>
      <c r="BT29" s="498"/>
      <c r="BU29" s="498"/>
      <c r="BV29" s="498"/>
      <c r="BW29" s="498"/>
      <c r="BX29" s="498"/>
      <c r="BY29" s="499"/>
    </row>
    <row r="30" spans="2:77" ht="11.1" customHeight="1" x14ac:dyDescent="0.2">
      <c r="B30" s="475" t="s">
        <v>235</v>
      </c>
      <c r="C30" s="388"/>
      <c r="D30" s="388"/>
      <c r="E30" s="388"/>
      <c r="F30" s="476" t="s">
        <v>236</v>
      </c>
      <c r="G30" s="391"/>
      <c r="H30" s="391"/>
      <c r="I30" s="391"/>
      <c r="J30" s="391"/>
      <c r="K30" s="391"/>
      <c r="L30" s="391"/>
      <c r="M30" s="391"/>
      <c r="N30" s="391"/>
      <c r="O30" s="391"/>
      <c r="P30" s="391"/>
      <c r="Q30" s="391"/>
      <c r="R30" s="391"/>
      <c r="S30" s="391"/>
      <c r="T30" s="391"/>
      <c r="U30" s="391"/>
      <c r="V30" s="391"/>
      <c r="W30" s="391"/>
      <c r="X30" s="391"/>
      <c r="Y30" s="477"/>
      <c r="Z30" s="478"/>
      <c r="AA30" s="479"/>
      <c r="AB30" s="479"/>
      <c r="AC30" s="479"/>
      <c r="AD30" s="479"/>
      <c r="AE30" s="479"/>
      <c r="AF30" s="479"/>
      <c r="AG30" s="479"/>
      <c r="AH30" s="479"/>
      <c r="AI30" s="479"/>
      <c r="AJ30" s="479"/>
      <c r="AK30" s="479"/>
      <c r="AL30" s="479"/>
      <c r="AM30" s="479"/>
      <c r="AN30" s="479"/>
      <c r="AO30" s="479"/>
      <c r="AP30" s="479"/>
      <c r="AQ30" s="479"/>
      <c r="AR30" s="480">
        <f>Z30*100%</f>
        <v>0</v>
      </c>
      <c r="AS30" s="451"/>
      <c r="AT30" s="451"/>
      <c r="AU30" s="451"/>
      <c r="AV30" s="451"/>
      <c r="AW30" s="451"/>
      <c r="AX30" s="451"/>
      <c r="AY30" s="451"/>
      <c r="AZ30" s="451"/>
      <c r="BA30" s="451"/>
      <c r="BB30" s="451"/>
      <c r="BC30" s="451"/>
      <c r="BD30" s="451"/>
      <c r="BE30" s="451"/>
      <c r="BF30" s="451"/>
      <c r="BG30" s="451"/>
      <c r="BH30" s="451"/>
      <c r="BI30" s="481"/>
      <c r="BJ30" s="451">
        <f>AR30*2%</f>
        <v>0</v>
      </c>
      <c r="BK30" s="451"/>
      <c r="BL30" s="451"/>
      <c r="BM30" s="451"/>
      <c r="BN30" s="451"/>
      <c r="BO30" s="451"/>
      <c r="BP30" s="451"/>
      <c r="BQ30" s="451"/>
      <c r="BR30" s="451"/>
      <c r="BS30" s="451"/>
      <c r="BT30" s="451"/>
      <c r="BU30" s="451"/>
      <c r="BV30" s="451"/>
      <c r="BW30" s="451"/>
      <c r="BX30" s="451"/>
      <c r="BY30" s="481"/>
    </row>
    <row r="31" spans="2:77" ht="9" customHeight="1" x14ac:dyDescent="0.2">
      <c r="B31" s="482"/>
      <c r="C31" s="400"/>
      <c r="D31" s="400"/>
      <c r="E31" s="400"/>
      <c r="F31" s="483"/>
      <c r="G31" s="457"/>
      <c r="H31" s="457"/>
      <c r="I31" s="457"/>
      <c r="J31" s="457"/>
      <c r="K31" s="457"/>
      <c r="L31" s="457"/>
      <c r="M31" s="457"/>
      <c r="N31" s="457"/>
      <c r="O31" s="457"/>
      <c r="P31" s="457"/>
      <c r="Q31" s="457"/>
      <c r="R31" s="457"/>
      <c r="S31" s="457"/>
      <c r="T31" s="457"/>
      <c r="U31" s="457"/>
      <c r="V31" s="457"/>
      <c r="W31" s="457"/>
      <c r="X31" s="457"/>
      <c r="Y31" s="484"/>
      <c r="Z31" s="485"/>
      <c r="AA31" s="486"/>
      <c r="AB31" s="486"/>
      <c r="AC31" s="486"/>
      <c r="AD31" s="486"/>
      <c r="AE31" s="486"/>
      <c r="AF31" s="486"/>
      <c r="AG31" s="486"/>
      <c r="AH31" s="486"/>
      <c r="AI31" s="486"/>
      <c r="AJ31" s="486"/>
      <c r="AK31" s="486"/>
      <c r="AL31" s="486"/>
      <c r="AM31" s="486"/>
      <c r="AN31" s="486"/>
      <c r="AO31" s="486"/>
      <c r="AP31" s="486"/>
      <c r="AQ31" s="486"/>
      <c r="AR31" s="487"/>
      <c r="AS31" s="488"/>
      <c r="AT31" s="488"/>
      <c r="AU31" s="488"/>
      <c r="AV31" s="488"/>
      <c r="AW31" s="488"/>
      <c r="AX31" s="488"/>
      <c r="AY31" s="488"/>
      <c r="AZ31" s="488"/>
      <c r="BA31" s="488"/>
      <c r="BB31" s="488"/>
      <c r="BC31" s="488"/>
      <c r="BD31" s="488"/>
      <c r="BE31" s="488"/>
      <c r="BF31" s="488"/>
      <c r="BG31" s="488"/>
      <c r="BH31" s="488"/>
      <c r="BI31" s="489"/>
      <c r="BJ31" s="490"/>
      <c r="BK31" s="490"/>
      <c r="BL31" s="490"/>
      <c r="BM31" s="490"/>
      <c r="BN31" s="490"/>
      <c r="BO31" s="490"/>
      <c r="BP31" s="490"/>
      <c r="BQ31" s="490"/>
      <c r="BR31" s="490"/>
      <c r="BS31" s="490"/>
      <c r="BT31" s="490"/>
      <c r="BU31" s="490"/>
      <c r="BV31" s="490"/>
      <c r="BW31" s="490"/>
      <c r="BX31" s="490"/>
      <c r="BY31" s="491"/>
    </row>
    <row r="32" spans="2:77" ht="14.25" x14ac:dyDescent="0.2">
      <c r="B32" s="463">
        <v>1</v>
      </c>
      <c r="C32" s="464"/>
      <c r="D32" s="465" t="s">
        <v>237</v>
      </c>
      <c r="E32" s="466"/>
      <c r="F32" s="467"/>
      <c r="G32" s="467"/>
      <c r="H32" s="467"/>
      <c r="I32" s="467"/>
      <c r="J32" s="467"/>
      <c r="K32" s="467"/>
      <c r="L32" s="467"/>
      <c r="M32" s="467"/>
      <c r="N32" s="467"/>
      <c r="O32" s="467"/>
      <c r="P32" s="467"/>
      <c r="Q32" s="467"/>
      <c r="R32" s="467"/>
      <c r="S32" s="467"/>
      <c r="T32" s="467"/>
      <c r="U32" s="467"/>
      <c r="V32" s="468"/>
      <c r="W32" s="469" t="s">
        <v>238</v>
      </c>
      <c r="X32" s="469"/>
      <c r="Y32" s="470"/>
      <c r="Z32" s="471">
        <f>SUM(Z22:Z30)</f>
        <v>120000</v>
      </c>
      <c r="AA32" s="471"/>
      <c r="AB32" s="471"/>
      <c r="AC32" s="471"/>
      <c r="AD32" s="471"/>
      <c r="AE32" s="471"/>
      <c r="AF32" s="471"/>
      <c r="AG32" s="471"/>
      <c r="AH32" s="471"/>
      <c r="AI32" s="471"/>
      <c r="AJ32" s="471"/>
      <c r="AK32" s="471"/>
      <c r="AL32" s="471"/>
      <c r="AM32" s="471"/>
      <c r="AN32" s="471"/>
      <c r="AO32" s="471"/>
      <c r="AP32" s="471"/>
      <c r="AQ32" s="472"/>
      <c r="AR32" s="473">
        <f>SUM(AR22:AR30)</f>
        <v>84000</v>
      </c>
      <c r="AS32" s="471"/>
      <c r="AT32" s="471"/>
      <c r="AU32" s="471"/>
      <c r="AV32" s="471"/>
      <c r="AW32" s="471"/>
      <c r="AX32" s="471"/>
      <c r="AY32" s="471"/>
      <c r="AZ32" s="471"/>
      <c r="BA32" s="471"/>
      <c r="BB32" s="471"/>
      <c r="BC32" s="471"/>
      <c r="BD32" s="471"/>
      <c r="BE32" s="471"/>
      <c r="BF32" s="471"/>
      <c r="BG32" s="471"/>
      <c r="BH32" s="471"/>
      <c r="BI32" s="471"/>
      <c r="BJ32" s="471">
        <f>SUM(BJ22:BJ30)</f>
        <v>1680</v>
      </c>
      <c r="BK32" s="471"/>
      <c r="BL32" s="471"/>
      <c r="BM32" s="471"/>
      <c r="BN32" s="471"/>
      <c r="BO32" s="471"/>
      <c r="BP32" s="471"/>
      <c r="BQ32" s="471"/>
      <c r="BR32" s="471"/>
      <c r="BS32" s="471"/>
      <c r="BT32" s="471"/>
      <c r="BU32" s="471"/>
      <c r="BV32" s="471"/>
      <c r="BW32" s="471"/>
      <c r="BX32" s="471"/>
      <c r="BY32" s="474"/>
    </row>
    <row r="33" spans="2:81" ht="5.25" customHeight="1" x14ac:dyDescent="0.2">
      <c r="B33" s="457"/>
      <c r="C33" s="457"/>
      <c r="D33" s="457"/>
      <c r="E33" s="457"/>
      <c r="F33" s="457"/>
      <c r="G33" s="457"/>
      <c r="H33" s="457"/>
      <c r="I33" s="457"/>
      <c r="J33" s="457"/>
      <c r="K33" s="457"/>
      <c r="L33" s="457"/>
      <c r="M33" s="457"/>
      <c r="N33" s="457"/>
      <c r="O33" s="457"/>
      <c r="P33" s="457"/>
      <c r="Q33" s="457"/>
      <c r="R33" s="457"/>
      <c r="S33" s="457"/>
      <c r="T33" s="457"/>
      <c r="U33" s="457"/>
      <c r="V33" s="457"/>
      <c r="W33" s="457"/>
      <c r="X33" s="457"/>
      <c r="Y33" s="457"/>
      <c r="Z33" s="457"/>
      <c r="AA33" s="457"/>
      <c r="AB33" s="457"/>
      <c r="AC33" s="457"/>
      <c r="AD33" s="457"/>
      <c r="AE33" s="457"/>
      <c r="AF33" s="457"/>
      <c r="AG33" s="457"/>
      <c r="AH33" s="457"/>
      <c r="AI33" s="457"/>
      <c r="AJ33" s="457"/>
      <c r="AK33" s="457"/>
      <c r="AL33" s="457"/>
      <c r="AM33" s="457"/>
      <c r="AN33" s="457"/>
      <c r="AO33" s="457"/>
      <c r="AP33" s="457"/>
      <c r="AQ33" s="457"/>
      <c r="AR33" s="457"/>
      <c r="AS33" s="457"/>
      <c r="AT33" s="457"/>
      <c r="AU33" s="457"/>
      <c r="AV33" s="457"/>
      <c r="AW33" s="457"/>
      <c r="AX33" s="457"/>
      <c r="AY33" s="457"/>
      <c r="AZ33" s="457"/>
      <c r="BA33" s="457"/>
      <c r="BB33" s="457"/>
      <c r="BC33" s="457"/>
      <c r="BD33" s="457"/>
      <c r="BE33" s="457"/>
      <c r="BF33" s="457"/>
      <c r="BG33" s="457"/>
      <c r="BH33" s="457"/>
      <c r="BI33" s="457"/>
      <c r="BJ33" s="457"/>
      <c r="BK33" s="457"/>
      <c r="BL33" s="457"/>
      <c r="BM33" s="457"/>
      <c r="BN33" s="457"/>
      <c r="BO33" s="457"/>
      <c r="BP33" s="457"/>
      <c r="BQ33" s="457"/>
      <c r="BR33" s="457"/>
      <c r="BS33" s="457"/>
      <c r="BT33" s="457"/>
      <c r="BU33" s="457"/>
      <c r="BV33" s="457"/>
      <c r="BW33" s="457"/>
      <c r="BX33" s="457"/>
      <c r="BY33" s="457"/>
    </row>
    <row r="34" spans="2:81" ht="14.25" customHeight="1" x14ac:dyDescent="0.25">
      <c r="B34" s="458" t="s">
        <v>239</v>
      </c>
      <c r="C34" s="459"/>
      <c r="D34" s="459"/>
      <c r="E34" s="459"/>
      <c r="F34" s="459"/>
      <c r="G34" s="459"/>
      <c r="H34" s="459"/>
      <c r="I34" s="459"/>
      <c r="J34" s="459"/>
      <c r="K34" s="459"/>
      <c r="L34" s="459"/>
      <c r="M34" s="459"/>
      <c r="N34" s="459"/>
      <c r="O34" s="459"/>
      <c r="P34" s="459"/>
      <c r="Q34" s="459"/>
      <c r="R34" s="459"/>
      <c r="S34" s="459"/>
      <c r="T34" s="459"/>
      <c r="U34" s="459"/>
      <c r="V34" s="459"/>
      <c r="W34" s="459"/>
      <c r="X34" s="459"/>
      <c r="Y34" s="459"/>
      <c r="Z34" s="459"/>
      <c r="AA34" s="459"/>
      <c r="AB34" s="459"/>
      <c r="AC34" s="459"/>
      <c r="AD34" s="459"/>
      <c r="AE34" s="459"/>
      <c r="AF34" s="459"/>
      <c r="AG34" s="459"/>
      <c r="AH34" s="459"/>
      <c r="AI34" s="459"/>
      <c r="AJ34" s="459"/>
      <c r="AK34" s="459"/>
      <c r="AL34" s="459"/>
      <c r="AM34" s="459"/>
      <c r="AN34" s="460" t="s">
        <v>240</v>
      </c>
      <c r="AO34" s="460"/>
      <c r="AP34" s="460"/>
      <c r="AQ34" s="460"/>
      <c r="AR34" s="460"/>
      <c r="AS34" s="460"/>
      <c r="AT34" s="460"/>
      <c r="AU34" s="460"/>
      <c r="AV34" s="460"/>
      <c r="AW34" s="460"/>
      <c r="AX34" s="460"/>
      <c r="AY34" s="460"/>
      <c r="AZ34" s="460"/>
      <c r="BA34" s="460"/>
      <c r="BB34" s="460"/>
      <c r="BC34" s="460"/>
      <c r="BD34" s="460"/>
      <c r="BE34" s="460"/>
      <c r="BF34" s="460"/>
      <c r="BG34" s="460"/>
      <c r="BH34" s="460"/>
      <c r="BI34" s="460"/>
      <c r="BJ34" s="460"/>
      <c r="BK34" s="460"/>
      <c r="BL34" s="460"/>
      <c r="BM34" s="460"/>
      <c r="BN34" s="460"/>
      <c r="BO34" s="460"/>
      <c r="BP34" s="460"/>
      <c r="BQ34" s="460"/>
      <c r="BR34" s="460"/>
      <c r="BS34" s="460"/>
      <c r="BT34" s="460"/>
      <c r="BU34" s="460"/>
      <c r="BV34" s="460"/>
      <c r="BW34" s="460"/>
      <c r="BX34" s="460"/>
      <c r="BY34" s="461"/>
    </row>
    <row r="35" spans="2:81" ht="7.5" customHeight="1" x14ac:dyDescent="0.2">
      <c r="B35" s="386"/>
      <c r="C35" s="386"/>
      <c r="D35" s="386"/>
      <c r="E35" s="386"/>
      <c r="F35" s="386"/>
      <c r="G35" s="386"/>
      <c r="H35" s="386"/>
      <c r="I35" s="386"/>
      <c r="J35" s="386"/>
      <c r="K35" s="386"/>
      <c r="L35" s="386"/>
      <c r="M35" s="386"/>
      <c r="N35" s="386"/>
      <c r="O35" s="386"/>
      <c r="P35" s="386"/>
      <c r="Q35" s="386"/>
      <c r="R35" s="386"/>
      <c r="S35" s="386"/>
      <c r="T35" s="386"/>
      <c r="U35" s="386"/>
      <c r="V35" s="386"/>
      <c r="W35" s="386"/>
      <c r="X35" s="386"/>
      <c r="Y35" s="386"/>
      <c r="Z35" s="386"/>
      <c r="AA35" s="386"/>
      <c r="AB35" s="386"/>
      <c r="AC35" s="386"/>
      <c r="AD35" s="386"/>
      <c r="AE35" s="386"/>
      <c r="AF35" s="386"/>
      <c r="AG35" s="386"/>
      <c r="AH35" s="386"/>
      <c r="AI35" s="386"/>
      <c r="AJ35" s="386"/>
      <c r="AK35" s="386"/>
      <c r="AL35" s="386"/>
      <c r="AM35" s="386"/>
      <c r="AN35" s="386"/>
      <c r="AO35" s="386"/>
      <c r="AP35" s="386"/>
      <c r="AQ35" s="386"/>
      <c r="AR35" s="386"/>
      <c r="AS35" s="386"/>
      <c r="AT35" s="386"/>
      <c r="AU35" s="386"/>
      <c r="AV35" s="386"/>
      <c r="AW35" s="386"/>
      <c r="AX35" s="386"/>
      <c r="AY35" s="386"/>
      <c r="AZ35" s="386"/>
      <c r="BA35" s="386"/>
      <c r="BB35" s="386"/>
      <c r="BC35" s="386"/>
      <c r="BD35" s="386"/>
      <c r="BE35" s="386"/>
      <c r="BF35" s="386"/>
      <c r="BG35" s="386"/>
      <c r="BH35" s="386"/>
      <c r="BI35" s="386"/>
      <c r="BJ35" s="386"/>
      <c r="BK35" s="386"/>
      <c r="BL35" s="386"/>
      <c r="BM35" s="386"/>
      <c r="BN35" s="386"/>
      <c r="BO35" s="386"/>
      <c r="BP35" s="386"/>
      <c r="BQ35" s="386"/>
      <c r="BR35" s="386"/>
      <c r="BS35" s="386"/>
      <c r="BT35" s="386"/>
      <c r="BU35" s="386"/>
      <c r="BV35" s="386"/>
      <c r="BW35" s="386"/>
      <c r="BX35" s="386"/>
      <c r="BY35" s="386"/>
    </row>
    <row r="36" spans="2:81" ht="14.25" customHeight="1" x14ac:dyDescent="0.2">
      <c r="B36" s="462" t="s">
        <v>221</v>
      </c>
      <c r="C36" s="462"/>
      <c r="D36" s="462"/>
      <c r="E36" s="462"/>
      <c r="F36" s="462" t="s">
        <v>241</v>
      </c>
      <c r="G36" s="462"/>
      <c r="H36" s="462"/>
      <c r="I36" s="462"/>
      <c r="J36" s="462"/>
      <c r="K36" s="462"/>
      <c r="L36" s="462"/>
      <c r="M36" s="462"/>
      <c r="N36" s="462"/>
      <c r="O36" s="462"/>
      <c r="P36" s="462"/>
      <c r="Q36" s="462"/>
      <c r="R36" s="462"/>
      <c r="S36" s="462"/>
      <c r="T36" s="462"/>
      <c r="U36" s="462"/>
      <c r="V36" s="462"/>
      <c r="W36" s="462"/>
      <c r="X36" s="462"/>
      <c r="Y36" s="462"/>
      <c r="Z36" s="462"/>
      <c r="AA36" s="462"/>
      <c r="AB36" s="462"/>
      <c r="AC36" s="462"/>
      <c r="AD36" s="462" t="s">
        <v>242</v>
      </c>
      <c r="AE36" s="462"/>
      <c r="AF36" s="462"/>
      <c r="AG36" s="462"/>
      <c r="AH36" s="462"/>
      <c r="AI36" s="462"/>
      <c r="AJ36" s="462"/>
      <c r="AK36" s="462"/>
      <c r="AL36" s="462"/>
      <c r="AM36" s="462"/>
      <c r="AN36" s="462"/>
      <c r="AO36" s="462"/>
      <c r="AP36" s="462"/>
      <c r="AQ36" s="462"/>
      <c r="AR36" s="462"/>
      <c r="AS36" s="462"/>
      <c r="AT36" s="462"/>
      <c r="AU36" s="462"/>
      <c r="AV36" s="462"/>
      <c r="AW36" s="462"/>
      <c r="AX36" s="462"/>
      <c r="AY36" s="462"/>
      <c r="AZ36" s="462"/>
      <c r="BA36" s="462"/>
      <c r="BB36" s="462"/>
      <c r="BC36" s="462"/>
      <c r="BD36" s="462"/>
      <c r="BE36" s="462"/>
      <c r="BF36" s="462"/>
      <c r="BG36" s="462"/>
      <c r="BH36" s="462"/>
      <c r="BI36" s="462"/>
      <c r="BJ36" s="462" t="s">
        <v>225</v>
      </c>
      <c r="BK36" s="462"/>
      <c r="BL36" s="462"/>
      <c r="BM36" s="462"/>
      <c r="BN36" s="462"/>
      <c r="BO36" s="462"/>
      <c r="BP36" s="462"/>
      <c r="BQ36" s="462"/>
      <c r="BR36" s="462"/>
      <c r="BS36" s="462"/>
      <c r="BT36" s="462"/>
      <c r="BU36" s="462"/>
      <c r="BV36" s="462"/>
      <c r="BW36" s="462"/>
      <c r="BX36" s="462"/>
      <c r="BY36" s="462"/>
    </row>
    <row r="37" spans="2:81" ht="14.25" customHeight="1" x14ac:dyDescent="0.2">
      <c r="B37" s="441" t="s">
        <v>243</v>
      </c>
      <c r="C37" s="442"/>
      <c r="D37" s="442"/>
      <c r="E37" s="443"/>
      <c r="F37" s="422" t="s">
        <v>244</v>
      </c>
      <c r="G37" s="423"/>
      <c r="H37" s="423"/>
      <c r="I37" s="423"/>
      <c r="J37" s="423"/>
      <c r="K37" s="423"/>
      <c r="L37" s="423"/>
      <c r="M37" s="423"/>
      <c r="N37" s="423"/>
      <c r="O37" s="423"/>
      <c r="P37" s="423"/>
      <c r="Q37" s="423"/>
      <c r="R37" s="423"/>
      <c r="S37" s="423"/>
      <c r="T37" s="423"/>
      <c r="U37" s="423"/>
      <c r="V37" s="423"/>
      <c r="W37" s="423"/>
      <c r="X37" s="423"/>
      <c r="Y37" s="423"/>
      <c r="Z37" s="423"/>
      <c r="AA37" s="423"/>
      <c r="AB37" s="423"/>
      <c r="AC37" s="424"/>
      <c r="AD37" s="447"/>
      <c r="AE37" s="448"/>
      <c r="AF37" s="448"/>
      <c r="AG37" s="448"/>
      <c r="AH37" s="448"/>
      <c r="AI37" s="448"/>
      <c r="AJ37" s="448"/>
      <c r="AK37" s="448"/>
      <c r="AL37" s="448"/>
      <c r="AM37" s="448"/>
      <c r="AN37" s="448"/>
      <c r="AO37" s="448"/>
      <c r="AP37" s="448"/>
      <c r="AQ37" s="448"/>
      <c r="AR37" s="448"/>
      <c r="AS37" s="448"/>
      <c r="AT37" s="448"/>
      <c r="AU37" s="448"/>
      <c r="AV37" s="448"/>
      <c r="AW37" s="448"/>
      <c r="AX37" s="448"/>
      <c r="AY37" s="448"/>
      <c r="AZ37" s="448"/>
      <c r="BA37" s="448"/>
      <c r="BB37" s="448"/>
      <c r="BC37" s="448"/>
      <c r="BD37" s="448"/>
      <c r="BE37" s="448"/>
      <c r="BF37" s="448"/>
      <c r="BG37" s="448"/>
      <c r="BH37" s="448"/>
      <c r="BI37" s="449"/>
      <c r="BJ37" s="450">
        <v>0</v>
      </c>
      <c r="BK37" s="451"/>
      <c r="BL37" s="451"/>
      <c r="BM37" s="451"/>
      <c r="BN37" s="451"/>
      <c r="BO37" s="451"/>
      <c r="BP37" s="451"/>
      <c r="BQ37" s="451"/>
      <c r="BR37" s="451"/>
      <c r="BS37" s="451"/>
      <c r="BT37" s="451"/>
      <c r="BU37" s="451"/>
      <c r="BV37" s="451"/>
      <c r="BW37" s="451"/>
      <c r="BX37" s="451"/>
      <c r="BY37" s="452"/>
    </row>
    <row r="38" spans="2:81" ht="4.5" customHeight="1" x14ac:dyDescent="0.2">
      <c r="B38" s="444"/>
      <c r="C38" s="445"/>
      <c r="D38" s="445"/>
      <c r="E38" s="446"/>
      <c r="F38" s="453"/>
      <c r="G38" s="453"/>
      <c r="H38" s="453"/>
      <c r="I38" s="453"/>
      <c r="J38" s="453"/>
      <c r="K38" s="453"/>
      <c r="L38" s="453"/>
      <c r="M38" s="453"/>
      <c r="N38" s="453"/>
      <c r="O38" s="453"/>
      <c r="P38" s="453"/>
      <c r="Q38" s="453"/>
      <c r="R38" s="453"/>
      <c r="S38" s="453"/>
      <c r="T38" s="453"/>
      <c r="U38" s="453"/>
      <c r="V38" s="453"/>
      <c r="W38" s="453"/>
      <c r="X38" s="453"/>
      <c r="Y38" s="453"/>
      <c r="Z38" s="453"/>
      <c r="AA38" s="453"/>
      <c r="AB38" s="453"/>
      <c r="AC38" s="453"/>
      <c r="AD38" s="453"/>
      <c r="AE38" s="453"/>
      <c r="AF38" s="453"/>
      <c r="AG38" s="453"/>
      <c r="AH38" s="453"/>
      <c r="AI38" s="453"/>
      <c r="AJ38" s="453"/>
      <c r="AK38" s="453"/>
      <c r="AL38" s="453"/>
      <c r="AM38" s="453"/>
      <c r="AN38" s="453"/>
      <c r="AO38" s="453"/>
      <c r="AP38" s="453"/>
      <c r="AQ38" s="453"/>
      <c r="AR38" s="453"/>
      <c r="AS38" s="453"/>
      <c r="AT38" s="453"/>
      <c r="AU38" s="453"/>
      <c r="AV38" s="453"/>
      <c r="AW38" s="453"/>
      <c r="AX38" s="453"/>
      <c r="AY38" s="453"/>
      <c r="AZ38" s="453"/>
      <c r="BA38" s="453"/>
      <c r="BB38" s="453"/>
      <c r="BC38" s="453"/>
      <c r="BD38" s="453"/>
      <c r="BE38" s="453"/>
      <c r="BF38" s="453"/>
      <c r="BG38" s="453"/>
      <c r="BH38" s="453"/>
      <c r="BI38" s="453"/>
      <c r="BJ38" s="454"/>
      <c r="BK38" s="455"/>
      <c r="BL38" s="455"/>
      <c r="BM38" s="455"/>
      <c r="BN38" s="455"/>
      <c r="BO38" s="455"/>
      <c r="BP38" s="455"/>
      <c r="BQ38" s="455"/>
      <c r="BR38" s="455"/>
      <c r="BS38" s="455"/>
      <c r="BT38" s="455"/>
      <c r="BU38" s="455"/>
      <c r="BV38" s="455"/>
      <c r="BW38" s="455"/>
      <c r="BX38" s="455"/>
      <c r="BY38" s="456"/>
    </row>
    <row r="39" spans="2:81" ht="14.25" x14ac:dyDescent="0.2">
      <c r="B39" s="377">
        <v>2</v>
      </c>
      <c r="C39" s="378"/>
      <c r="D39" s="431" t="s">
        <v>238</v>
      </c>
      <c r="E39" s="432"/>
      <c r="F39" s="432"/>
      <c r="G39" s="432"/>
      <c r="H39" s="432"/>
      <c r="I39" s="432"/>
      <c r="J39" s="432"/>
      <c r="K39" s="432"/>
      <c r="L39" s="432"/>
      <c r="M39" s="432"/>
      <c r="N39" s="432"/>
      <c r="O39" s="432"/>
      <c r="P39" s="432"/>
      <c r="Q39" s="432"/>
      <c r="R39" s="432"/>
      <c r="S39" s="432"/>
      <c r="T39" s="432"/>
      <c r="U39" s="432"/>
      <c r="V39" s="432"/>
      <c r="W39" s="432"/>
      <c r="X39" s="432"/>
      <c r="Y39" s="432"/>
      <c r="Z39" s="432"/>
      <c r="AA39" s="432"/>
      <c r="AB39" s="432"/>
      <c r="AC39" s="432"/>
      <c r="AD39" s="432"/>
      <c r="AE39" s="432"/>
      <c r="AF39" s="432"/>
      <c r="AG39" s="432"/>
      <c r="AH39" s="432"/>
      <c r="AI39" s="432"/>
      <c r="AJ39" s="432"/>
      <c r="AK39" s="432"/>
      <c r="AL39" s="432"/>
      <c r="AM39" s="432"/>
      <c r="AN39" s="432"/>
      <c r="AO39" s="432"/>
      <c r="AP39" s="432"/>
      <c r="AQ39" s="432"/>
      <c r="AR39" s="432"/>
      <c r="AS39" s="432"/>
      <c r="AT39" s="432"/>
      <c r="AU39" s="432"/>
      <c r="AV39" s="432"/>
      <c r="AW39" s="432"/>
      <c r="AX39" s="432"/>
      <c r="AY39" s="432"/>
      <c r="AZ39" s="432"/>
      <c r="BA39" s="432"/>
      <c r="BB39" s="432"/>
      <c r="BC39" s="432"/>
      <c r="BD39" s="432"/>
      <c r="BE39" s="432"/>
      <c r="BF39" s="432"/>
      <c r="BG39" s="432"/>
      <c r="BH39" s="432"/>
      <c r="BI39" s="433"/>
      <c r="BJ39" s="434">
        <f>BJ37</f>
        <v>0</v>
      </c>
      <c r="BK39" s="435"/>
      <c r="BL39" s="435"/>
      <c r="BM39" s="435"/>
      <c r="BN39" s="435"/>
      <c r="BO39" s="435"/>
      <c r="BP39" s="435"/>
      <c r="BQ39" s="435"/>
      <c r="BR39" s="435"/>
      <c r="BS39" s="435"/>
      <c r="BT39" s="435"/>
      <c r="BU39" s="435"/>
      <c r="BV39" s="435"/>
      <c r="BW39" s="435"/>
      <c r="BX39" s="435"/>
      <c r="BY39" s="436"/>
    </row>
    <row r="40" spans="2:81" ht="5.25" customHeight="1" x14ac:dyDescent="0.2">
      <c r="B40" s="386"/>
      <c r="C40" s="386"/>
      <c r="D40" s="386"/>
      <c r="E40" s="386"/>
      <c r="F40" s="386"/>
      <c r="G40" s="386"/>
      <c r="H40" s="386"/>
      <c r="I40" s="386"/>
      <c r="J40" s="386"/>
      <c r="K40" s="386"/>
      <c r="L40" s="386"/>
      <c r="M40" s="386"/>
      <c r="N40" s="386"/>
      <c r="O40" s="386"/>
      <c r="P40" s="386"/>
      <c r="Q40" s="386"/>
      <c r="R40" s="386"/>
      <c r="S40" s="386"/>
      <c r="T40" s="386"/>
      <c r="U40" s="386"/>
      <c r="V40" s="386"/>
      <c r="W40" s="386"/>
      <c r="X40" s="386"/>
      <c r="Y40" s="386"/>
      <c r="Z40" s="386"/>
      <c r="AA40" s="386"/>
      <c r="AB40" s="386"/>
      <c r="AC40" s="386"/>
      <c r="AD40" s="386"/>
      <c r="AE40" s="386"/>
      <c r="AF40" s="386"/>
      <c r="AG40" s="386"/>
      <c r="AH40" s="386"/>
      <c r="AI40" s="386"/>
      <c r="AJ40" s="386"/>
      <c r="AK40" s="386"/>
      <c r="AL40" s="386"/>
      <c r="AM40" s="386"/>
      <c r="AN40" s="386"/>
      <c r="AO40" s="386"/>
      <c r="AP40" s="386"/>
      <c r="AQ40" s="386"/>
      <c r="AR40" s="386"/>
      <c r="AS40" s="386"/>
      <c r="AT40" s="386"/>
      <c r="AU40" s="386"/>
      <c r="AV40" s="386"/>
      <c r="AW40" s="386"/>
      <c r="AX40" s="386"/>
      <c r="AY40" s="386"/>
      <c r="AZ40" s="386"/>
      <c r="BA40" s="386"/>
      <c r="BB40" s="386"/>
      <c r="BC40" s="386"/>
      <c r="BD40" s="386"/>
      <c r="BE40" s="386"/>
      <c r="BF40" s="386"/>
      <c r="BG40" s="386"/>
      <c r="BH40" s="386"/>
      <c r="BI40" s="386"/>
      <c r="BJ40" s="386"/>
      <c r="BK40" s="386"/>
      <c r="BL40" s="386"/>
      <c r="BM40" s="386"/>
      <c r="BN40" s="386"/>
      <c r="BO40" s="386"/>
      <c r="BP40" s="386"/>
      <c r="BQ40" s="386"/>
      <c r="BR40" s="386"/>
      <c r="BS40" s="386"/>
      <c r="BT40" s="386"/>
      <c r="BU40" s="386"/>
      <c r="BV40" s="386"/>
      <c r="BW40" s="386"/>
      <c r="BX40" s="386"/>
      <c r="BY40" s="386"/>
    </row>
    <row r="41" spans="2:81" ht="14.25" customHeight="1" x14ac:dyDescent="0.25">
      <c r="B41" s="437" t="s">
        <v>245</v>
      </c>
      <c r="C41" s="438"/>
      <c r="D41" s="438"/>
      <c r="E41" s="438"/>
      <c r="F41" s="438"/>
      <c r="G41" s="438"/>
      <c r="H41" s="438"/>
      <c r="I41" s="438"/>
      <c r="J41" s="438"/>
      <c r="K41" s="438"/>
      <c r="L41" s="438"/>
      <c r="M41" s="438"/>
      <c r="N41" s="438"/>
      <c r="O41" s="438"/>
      <c r="P41" s="438"/>
      <c r="Q41" s="438"/>
      <c r="R41" s="438"/>
      <c r="S41" s="438"/>
      <c r="T41" s="438"/>
      <c r="U41" s="438"/>
      <c r="V41" s="438"/>
      <c r="W41" s="438"/>
      <c r="X41" s="438"/>
      <c r="Y41" s="438"/>
      <c r="Z41" s="438"/>
      <c r="AA41" s="438"/>
      <c r="AB41" s="438"/>
      <c r="AC41" s="438"/>
      <c r="AD41" s="438"/>
      <c r="AE41" s="438"/>
      <c r="AF41" s="438"/>
      <c r="AG41" s="438"/>
      <c r="AH41" s="438"/>
      <c r="AI41" s="438"/>
      <c r="AJ41" s="438"/>
      <c r="AK41" s="438"/>
      <c r="AL41" s="438"/>
      <c r="AM41" s="438"/>
      <c r="AN41" s="439" t="s">
        <v>246</v>
      </c>
      <c r="AO41" s="439"/>
      <c r="AP41" s="439"/>
      <c r="AQ41" s="439"/>
      <c r="AR41" s="439"/>
      <c r="AS41" s="439"/>
      <c r="AT41" s="439"/>
      <c r="AU41" s="439"/>
      <c r="AV41" s="439"/>
      <c r="AW41" s="439"/>
      <c r="AX41" s="439"/>
      <c r="AY41" s="439"/>
      <c r="AZ41" s="439"/>
      <c r="BA41" s="439"/>
      <c r="BB41" s="439"/>
      <c r="BC41" s="439"/>
      <c r="BD41" s="439"/>
      <c r="BE41" s="439"/>
      <c r="BF41" s="439"/>
      <c r="BG41" s="439"/>
      <c r="BH41" s="439"/>
      <c r="BI41" s="439"/>
      <c r="BJ41" s="439"/>
      <c r="BK41" s="439"/>
      <c r="BL41" s="439"/>
      <c r="BM41" s="439"/>
      <c r="BN41" s="439"/>
      <c r="BO41" s="439"/>
      <c r="BP41" s="439"/>
      <c r="BQ41" s="439"/>
      <c r="BR41" s="439"/>
      <c r="BS41" s="439"/>
      <c r="BT41" s="439"/>
      <c r="BU41" s="439"/>
      <c r="BV41" s="439"/>
      <c r="BW41" s="439"/>
      <c r="BX41" s="439"/>
      <c r="BY41" s="440"/>
    </row>
    <row r="42" spans="2:81" ht="14.25" customHeight="1" x14ac:dyDescent="0.2">
      <c r="B42" s="422" t="s">
        <v>221</v>
      </c>
      <c r="C42" s="423"/>
      <c r="D42" s="423"/>
      <c r="E42" s="424"/>
      <c r="F42" s="425" t="s">
        <v>222</v>
      </c>
      <c r="G42" s="426"/>
      <c r="H42" s="426"/>
      <c r="I42" s="426"/>
      <c r="J42" s="426"/>
      <c r="K42" s="426"/>
      <c r="L42" s="426"/>
      <c r="M42" s="426"/>
      <c r="N42" s="426"/>
      <c r="O42" s="426"/>
      <c r="P42" s="426"/>
      <c r="Q42" s="426"/>
      <c r="R42" s="426"/>
      <c r="S42" s="426"/>
      <c r="T42" s="426"/>
      <c r="U42" s="426"/>
      <c r="V42" s="426"/>
      <c r="W42" s="426"/>
      <c r="X42" s="426"/>
      <c r="Y42" s="426"/>
      <c r="Z42" s="426"/>
      <c r="AA42" s="426"/>
      <c r="AB42" s="426"/>
      <c r="AC42" s="426"/>
      <c r="AD42" s="426"/>
      <c r="AE42" s="426"/>
      <c r="AF42" s="426"/>
      <c r="AG42" s="426"/>
      <c r="AH42" s="426"/>
      <c r="AI42" s="426"/>
      <c r="AJ42" s="426"/>
      <c r="AK42" s="426"/>
      <c r="AL42" s="426"/>
      <c r="AM42" s="425" t="s">
        <v>247</v>
      </c>
      <c r="AN42" s="426"/>
      <c r="AO42" s="426"/>
      <c r="AP42" s="426"/>
      <c r="AQ42" s="426"/>
      <c r="AR42" s="426"/>
      <c r="AS42" s="426"/>
      <c r="AT42" s="426"/>
      <c r="AU42" s="426"/>
      <c r="AV42" s="426"/>
      <c r="AW42" s="426"/>
      <c r="AX42" s="426"/>
      <c r="AY42" s="426"/>
      <c r="AZ42" s="426"/>
      <c r="BA42" s="426"/>
      <c r="BB42" s="426"/>
      <c r="BC42" s="426"/>
      <c r="BD42" s="426"/>
      <c r="BE42" s="426"/>
      <c r="BF42" s="427"/>
      <c r="BG42" s="425" t="s">
        <v>248</v>
      </c>
      <c r="BH42" s="426"/>
      <c r="BI42" s="427"/>
      <c r="BJ42" s="425" t="s">
        <v>225</v>
      </c>
      <c r="BK42" s="426"/>
      <c r="BL42" s="426"/>
      <c r="BM42" s="426"/>
      <c r="BN42" s="426"/>
      <c r="BO42" s="426"/>
      <c r="BP42" s="426"/>
      <c r="BQ42" s="426"/>
      <c r="BR42" s="426"/>
      <c r="BS42" s="426"/>
      <c r="BT42" s="426"/>
      <c r="BU42" s="426"/>
      <c r="BV42" s="426"/>
      <c r="BW42" s="426"/>
      <c r="BX42" s="426"/>
      <c r="BY42" s="426"/>
      <c r="BZ42" s="68"/>
      <c r="CA42" s="69"/>
    </row>
    <row r="43" spans="2:81" ht="4.5" customHeight="1" x14ac:dyDescent="0.2">
      <c r="B43" s="428"/>
      <c r="C43" s="429"/>
      <c r="D43" s="429"/>
      <c r="E43" s="430"/>
      <c r="F43" s="428"/>
      <c r="G43" s="429"/>
      <c r="H43" s="429"/>
      <c r="I43" s="429"/>
      <c r="J43" s="429"/>
      <c r="K43" s="429"/>
      <c r="L43" s="429"/>
      <c r="M43" s="429"/>
      <c r="N43" s="429"/>
      <c r="O43" s="429"/>
      <c r="P43" s="429"/>
      <c r="Q43" s="429"/>
      <c r="R43" s="429"/>
      <c r="S43" s="429"/>
      <c r="T43" s="429"/>
      <c r="U43" s="429"/>
      <c r="V43" s="429"/>
      <c r="W43" s="429"/>
      <c r="X43" s="429"/>
      <c r="Y43" s="429"/>
      <c r="Z43" s="429"/>
      <c r="AA43" s="429"/>
      <c r="AB43" s="429"/>
      <c r="AC43" s="429"/>
      <c r="AD43" s="429"/>
      <c r="AE43" s="429"/>
      <c r="AF43" s="429"/>
      <c r="AG43" s="429"/>
      <c r="AH43" s="429"/>
      <c r="AI43" s="429"/>
      <c r="AJ43" s="429"/>
      <c r="AK43" s="429"/>
      <c r="AL43" s="429"/>
      <c r="AM43" s="428"/>
      <c r="AN43" s="429"/>
      <c r="AO43" s="429"/>
      <c r="AP43" s="429"/>
      <c r="AQ43" s="429"/>
      <c r="AR43" s="429"/>
      <c r="AS43" s="429"/>
      <c r="AT43" s="429"/>
      <c r="AU43" s="429"/>
      <c r="AV43" s="429"/>
      <c r="AW43" s="429"/>
      <c r="AX43" s="429"/>
      <c r="AY43" s="429"/>
      <c r="AZ43" s="429"/>
      <c r="BA43" s="429"/>
      <c r="BB43" s="429"/>
      <c r="BC43" s="429"/>
      <c r="BD43" s="429"/>
      <c r="BE43" s="429"/>
      <c r="BF43" s="429"/>
      <c r="BG43" s="428"/>
      <c r="BH43" s="429"/>
      <c r="BI43" s="430"/>
      <c r="BJ43" s="428"/>
      <c r="BK43" s="429"/>
      <c r="BL43" s="429"/>
      <c r="BM43" s="429"/>
      <c r="BN43" s="429"/>
      <c r="BO43" s="429"/>
      <c r="BP43" s="429"/>
      <c r="BQ43" s="429"/>
      <c r="BR43" s="429"/>
      <c r="BS43" s="429"/>
      <c r="BT43" s="429"/>
      <c r="BU43" s="429"/>
      <c r="BV43" s="429"/>
      <c r="BW43" s="429"/>
      <c r="BX43" s="429"/>
      <c r="BY43" s="430"/>
      <c r="BZ43" s="68"/>
      <c r="CA43" s="69"/>
    </row>
    <row r="44" spans="2:81" ht="11.1" customHeight="1" x14ac:dyDescent="0.2">
      <c r="B44" s="387" t="s">
        <v>249</v>
      </c>
      <c r="C44" s="388"/>
      <c r="D44" s="388"/>
      <c r="E44" s="389"/>
      <c r="F44" s="390" t="s">
        <v>250</v>
      </c>
      <c r="G44" s="391"/>
      <c r="H44" s="391"/>
      <c r="I44" s="391"/>
      <c r="J44" s="391"/>
      <c r="K44" s="391"/>
      <c r="L44" s="391"/>
      <c r="M44" s="391"/>
      <c r="N44" s="391"/>
      <c r="O44" s="391"/>
      <c r="P44" s="391"/>
      <c r="Q44" s="391"/>
      <c r="R44" s="391"/>
      <c r="S44" s="391"/>
      <c r="T44" s="391"/>
      <c r="U44" s="391"/>
      <c r="V44" s="391"/>
      <c r="W44" s="391"/>
      <c r="X44" s="391"/>
      <c r="Y44" s="391"/>
      <c r="Z44" s="391"/>
      <c r="AA44" s="391"/>
      <c r="AB44" s="391"/>
      <c r="AC44" s="391"/>
      <c r="AD44" s="391"/>
      <c r="AE44" s="391"/>
      <c r="AF44" s="391"/>
      <c r="AG44" s="391"/>
      <c r="AH44" s="391"/>
      <c r="AI44" s="391"/>
      <c r="AJ44" s="391"/>
      <c r="AK44" s="391"/>
      <c r="AL44" s="391"/>
      <c r="AM44" s="413">
        <v>36000</v>
      </c>
      <c r="AN44" s="414"/>
      <c r="AO44" s="414"/>
      <c r="AP44" s="414"/>
      <c r="AQ44" s="414"/>
      <c r="AR44" s="414"/>
      <c r="AS44" s="414"/>
      <c r="AT44" s="414"/>
      <c r="AU44" s="414"/>
      <c r="AV44" s="414"/>
      <c r="AW44" s="414"/>
      <c r="AX44" s="414"/>
      <c r="AY44" s="414"/>
      <c r="AZ44" s="414"/>
      <c r="BA44" s="414"/>
      <c r="BB44" s="414"/>
      <c r="BC44" s="414"/>
      <c r="BD44" s="414"/>
      <c r="BE44" s="414"/>
      <c r="BF44" s="414"/>
      <c r="BG44" s="390" t="s">
        <v>251</v>
      </c>
      <c r="BH44" s="391"/>
      <c r="BI44" s="412"/>
      <c r="BJ44" s="413">
        <v>0</v>
      </c>
      <c r="BK44" s="414"/>
      <c r="BL44" s="414"/>
      <c r="BM44" s="414"/>
      <c r="BN44" s="414"/>
      <c r="BO44" s="414"/>
      <c r="BP44" s="414"/>
      <c r="BQ44" s="414"/>
      <c r="BR44" s="414"/>
      <c r="BS44" s="414"/>
      <c r="BT44" s="414"/>
      <c r="BU44" s="414"/>
      <c r="BV44" s="414"/>
      <c r="BW44" s="414"/>
      <c r="BX44" s="414"/>
      <c r="BY44" s="414"/>
      <c r="BZ44" s="96"/>
      <c r="CA44" s="97"/>
      <c r="CB44" s="97"/>
      <c r="CC44" s="97"/>
    </row>
    <row r="45" spans="2:81" ht="4.5" customHeight="1" x14ac:dyDescent="0.2">
      <c r="B45" s="387"/>
      <c r="C45" s="388"/>
      <c r="D45" s="388"/>
      <c r="E45" s="389"/>
      <c r="F45" s="390"/>
      <c r="G45" s="391"/>
      <c r="H45" s="391"/>
      <c r="I45" s="391"/>
      <c r="J45" s="391"/>
      <c r="K45" s="391"/>
      <c r="L45" s="391"/>
      <c r="M45" s="391"/>
      <c r="N45" s="391"/>
      <c r="O45" s="391"/>
      <c r="P45" s="391"/>
      <c r="Q45" s="391"/>
      <c r="R45" s="391"/>
      <c r="S45" s="391"/>
      <c r="T45" s="391"/>
      <c r="U45" s="391"/>
      <c r="V45" s="391"/>
      <c r="W45" s="391"/>
      <c r="X45" s="391"/>
      <c r="Y45" s="391"/>
      <c r="Z45" s="391"/>
      <c r="AA45" s="391"/>
      <c r="AB45" s="391"/>
      <c r="AC45" s="391"/>
      <c r="AD45" s="391"/>
      <c r="AE45" s="391"/>
      <c r="AF45" s="391"/>
      <c r="AG45" s="391"/>
      <c r="AH45" s="391"/>
      <c r="AI45" s="391"/>
      <c r="AJ45" s="391"/>
      <c r="AK45" s="391"/>
      <c r="AL45" s="391"/>
      <c r="AM45" s="406"/>
      <c r="AN45" s="407"/>
      <c r="AO45" s="407"/>
      <c r="AP45" s="407"/>
      <c r="AQ45" s="407"/>
      <c r="AR45" s="407"/>
      <c r="AS45" s="407"/>
      <c r="AT45" s="407"/>
      <c r="AU45" s="407"/>
      <c r="AV45" s="407"/>
      <c r="AW45" s="407"/>
      <c r="AX45" s="407"/>
      <c r="AY45" s="407"/>
      <c r="AZ45" s="407"/>
      <c r="BA45" s="407"/>
      <c r="BB45" s="407"/>
      <c r="BC45" s="407"/>
      <c r="BD45" s="407"/>
      <c r="BE45" s="407"/>
      <c r="BF45" s="407"/>
      <c r="BG45" s="390"/>
      <c r="BH45" s="391"/>
      <c r="BI45" s="412"/>
      <c r="BJ45" s="419"/>
      <c r="BK45" s="420"/>
      <c r="BL45" s="420"/>
      <c r="BM45" s="420"/>
      <c r="BN45" s="420"/>
      <c r="BO45" s="420"/>
      <c r="BP45" s="420"/>
      <c r="BQ45" s="420"/>
      <c r="BR45" s="420"/>
      <c r="BS45" s="420"/>
      <c r="BT45" s="420"/>
      <c r="BU45" s="420"/>
      <c r="BV45" s="420"/>
      <c r="BW45" s="420"/>
      <c r="BX45" s="420"/>
      <c r="BY45" s="421"/>
      <c r="BZ45" s="68"/>
      <c r="CA45" s="69"/>
    </row>
    <row r="46" spans="2:81" ht="11.1" customHeight="1" x14ac:dyDescent="0.2">
      <c r="B46" s="387" t="s">
        <v>252</v>
      </c>
      <c r="C46" s="388"/>
      <c r="D46" s="388"/>
      <c r="E46" s="389"/>
      <c r="F46" s="390" t="s">
        <v>253</v>
      </c>
      <c r="G46" s="391"/>
      <c r="H46" s="391"/>
      <c r="I46" s="391"/>
      <c r="J46" s="391"/>
      <c r="K46" s="391"/>
      <c r="L46" s="391"/>
      <c r="M46" s="391"/>
      <c r="N46" s="391"/>
      <c r="O46" s="391"/>
      <c r="P46" s="391"/>
      <c r="Q46" s="391"/>
      <c r="R46" s="391"/>
      <c r="S46" s="391"/>
      <c r="T46" s="391"/>
      <c r="U46" s="391"/>
      <c r="V46" s="391"/>
      <c r="W46" s="391"/>
      <c r="X46" s="391"/>
      <c r="Y46" s="391"/>
      <c r="Z46" s="391"/>
      <c r="AA46" s="391"/>
      <c r="AB46" s="391"/>
      <c r="AC46" s="391"/>
      <c r="AD46" s="391"/>
      <c r="AE46" s="391"/>
      <c r="AF46" s="391"/>
      <c r="AG46" s="391"/>
      <c r="AH46" s="391"/>
      <c r="AI46" s="391"/>
      <c r="AJ46" s="391"/>
      <c r="AK46" s="391"/>
      <c r="AL46" s="391"/>
      <c r="AM46" s="392">
        <v>0</v>
      </c>
      <c r="AN46" s="393"/>
      <c r="AO46" s="393"/>
      <c r="AP46" s="393"/>
      <c r="AQ46" s="393"/>
      <c r="AR46" s="393"/>
      <c r="AS46" s="393"/>
      <c r="AT46" s="393"/>
      <c r="AU46" s="393"/>
      <c r="AV46" s="393"/>
      <c r="AW46" s="393"/>
      <c r="AX46" s="393"/>
      <c r="AY46" s="393"/>
      <c r="AZ46" s="393"/>
      <c r="BA46" s="393"/>
      <c r="BB46" s="393"/>
      <c r="BC46" s="393"/>
      <c r="BD46" s="393"/>
      <c r="BE46" s="393"/>
      <c r="BF46" s="393"/>
      <c r="BG46" s="411">
        <v>0.1</v>
      </c>
      <c r="BH46" s="391"/>
      <c r="BI46" s="412"/>
      <c r="BJ46" s="392"/>
      <c r="BK46" s="417"/>
      <c r="BL46" s="417"/>
      <c r="BM46" s="417"/>
      <c r="BN46" s="417"/>
      <c r="BO46" s="417"/>
      <c r="BP46" s="417"/>
      <c r="BQ46" s="417"/>
      <c r="BR46" s="417"/>
      <c r="BS46" s="417"/>
      <c r="BT46" s="417"/>
      <c r="BU46" s="417"/>
      <c r="BV46" s="417"/>
      <c r="BW46" s="417"/>
      <c r="BX46" s="417"/>
      <c r="BY46" s="418"/>
      <c r="BZ46" s="69"/>
      <c r="CA46" s="69"/>
    </row>
    <row r="47" spans="2:81" ht="4.5" customHeight="1" x14ac:dyDescent="0.2">
      <c r="B47" s="387"/>
      <c r="C47" s="388"/>
      <c r="D47" s="388"/>
      <c r="E47" s="389"/>
      <c r="F47" s="390"/>
      <c r="G47" s="391"/>
      <c r="H47" s="391"/>
      <c r="I47" s="391"/>
      <c r="J47" s="391"/>
      <c r="K47" s="391"/>
      <c r="L47" s="391"/>
      <c r="M47" s="391"/>
      <c r="N47" s="391"/>
      <c r="O47" s="391"/>
      <c r="P47" s="391"/>
      <c r="Q47" s="391"/>
      <c r="R47" s="391"/>
      <c r="S47" s="391"/>
      <c r="T47" s="391"/>
      <c r="U47" s="391"/>
      <c r="V47" s="391"/>
      <c r="W47" s="391"/>
      <c r="X47" s="391"/>
      <c r="Y47" s="391"/>
      <c r="Z47" s="391"/>
      <c r="AA47" s="391"/>
      <c r="AB47" s="391"/>
      <c r="AC47" s="391"/>
      <c r="AD47" s="391"/>
      <c r="AE47" s="391"/>
      <c r="AF47" s="391"/>
      <c r="AG47" s="391"/>
      <c r="AH47" s="391"/>
      <c r="AI47" s="391"/>
      <c r="AJ47" s="391"/>
      <c r="AK47" s="391"/>
      <c r="AL47" s="391"/>
      <c r="AM47" s="401"/>
      <c r="AN47" s="402"/>
      <c r="AO47" s="402"/>
      <c r="AP47" s="402"/>
      <c r="AQ47" s="402"/>
      <c r="AR47" s="402"/>
      <c r="AS47" s="402"/>
      <c r="AT47" s="402"/>
      <c r="AU47" s="402"/>
      <c r="AV47" s="402"/>
      <c r="AW47" s="402"/>
      <c r="AX47" s="402"/>
      <c r="AY47" s="402"/>
      <c r="AZ47" s="402"/>
      <c r="BA47" s="402"/>
      <c r="BB47" s="402"/>
      <c r="BC47" s="402"/>
      <c r="BD47" s="402"/>
      <c r="BE47" s="402"/>
      <c r="BF47" s="402"/>
      <c r="BG47" s="390"/>
      <c r="BH47" s="391"/>
      <c r="BI47" s="412"/>
      <c r="BJ47" s="401"/>
      <c r="BK47" s="416"/>
      <c r="BL47" s="416"/>
      <c r="BM47" s="416"/>
      <c r="BN47" s="416"/>
      <c r="BO47" s="416"/>
      <c r="BP47" s="416"/>
      <c r="BQ47" s="416"/>
      <c r="BR47" s="416"/>
      <c r="BS47" s="416"/>
      <c r="BT47" s="416"/>
      <c r="BU47" s="416"/>
      <c r="BV47" s="416"/>
      <c r="BW47" s="416"/>
      <c r="BX47" s="416"/>
      <c r="BY47" s="416"/>
      <c r="BZ47" s="68"/>
      <c r="CA47" s="69"/>
    </row>
    <row r="48" spans="2:81" ht="11.1" customHeight="1" x14ac:dyDescent="0.2">
      <c r="B48" s="387" t="s">
        <v>254</v>
      </c>
      <c r="C48" s="388"/>
      <c r="D48" s="388"/>
      <c r="E48" s="389"/>
      <c r="F48" s="390" t="s">
        <v>255</v>
      </c>
      <c r="G48" s="391"/>
      <c r="H48" s="391"/>
      <c r="I48" s="391"/>
      <c r="J48" s="391"/>
      <c r="K48" s="391"/>
      <c r="L48" s="391"/>
      <c r="M48" s="391"/>
      <c r="N48" s="391"/>
      <c r="O48" s="391"/>
      <c r="P48" s="391"/>
      <c r="Q48" s="391"/>
      <c r="R48" s="391"/>
      <c r="S48" s="391"/>
      <c r="T48" s="391"/>
      <c r="U48" s="391"/>
      <c r="V48" s="391"/>
      <c r="W48" s="391"/>
      <c r="X48" s="391"/>
      <c r="Y48" s="391"/>
      <c r="Z48" s="391"/>
      <c r="AA48" s="391"/>
      <c r="AB48" s="391"/>
      <c r="AC48" s="391"/>
      <c r="AD48" s="391"/>
      <c r="AE48" s="391"/>
      <c r="AF48" s="391"/>
      <c r="AG48" s="391"/>
      <c r="AH48" s="391"/>
      <c r="AI48" s="391"/>
      <c r="AJ48" s="391"/>
      <c r="AK48" s="391"/>
      <c r="AL48" s="391"/>
      <c r="AM48" s="413"/>
      <c r="AN48" s="414"/>
      <c r="AO48" s="414"/>
      <c r="AP48" s="414"/>
      <c r="AQ48" s="414"/>
      <c r="AR48" s="414"/>
      <c r="AS48" s="414"/>
      <c r="AT48" s="414"/>
      <c r="AU48" s="414"/>
      <c r="AV48" s="414"/>
      <c r="AW48" s="414"/>
      <c r="AX48" s="414"/>
      <c r="AY48" s="414"/>
      <c r="AZ48" s="414"/>
      <c r="BA48" s="414"/>
      <c r="BB48" s="414"/>
      <c r="BC48" s="414"/>
      <c r="BD48" s="414"/>
      <c r="BE48" s="414"/>
      <c r="BF48" s="414"/>
      <c r="BG48" s="411">
        <v>0.15</v>
      </c>
      <c r="BH48" s="391"/>
      <c r="BI48" s="412"/>
      <c r="BJ48" s="401"/>
      <c r="BK48" s="416"/>
      <c r="BL48" s="416"/>
      <c r="BM48" s="416"/>
      <c r="BN48" s="416"/>
      <c r="BO48" s="416"/>
      <c r="BP48" s="416"/>
      <c r="BQ48" s="416"/>
      <c r="BR48" s="416"/>
      <c r="BS48" s="416"/>
      <c r="BT48" s="416"/>
      <c r="BU48" s="416"/>
      <c r="BV48" s="416"/>
      <c r="BW48" s="416"/>
      <c r="BX48" s="416"/>
      <c r="BY48" s="416"/>
      <c r="BZ48" s="68"/>
      <c r="CA48" s="69"/>
    </row>
    <row r="49" spans="2:79" ht="4.5" customHeight="1" x14ac:dyDescent="0.2">
      <c r="B49" s="387"/>
      <c r="C49" s="388"/>
      <c r="D49" s="388"/>
      <c r="E49" s="389"/>
      <c r="F49" s="390"/>
      <c r="G49" s="391"/>
      <c r="H49" s="391"/>
      <c r="I49" s="391"/>
      <c r="J49" s="391"/>
      <c r="K49" s="391"/>
      <c r="L49" s="391"/>
      <c r="M49" s="391"/>
      <c r="N49" s="391"/>
      <c r="O49" s="391"/>
      <c r="P49" s="391"/>
      <c r="Q49" s="391"/>
      <c r="R49" s="391"/>
      <c r="S49" s="391"/>
      <c r="T49" s="391"/>
      <c r="U49" s="391"/>
      <c r="V49" s="391"/>
      <c r="W49" s="391"/>
      <c r="X49" s="391"/>
      <c r="Y49" s="391"/>
      <c r="Z49" s="391"/>
      <c r="AA49" s="391"/>
      <c r="AB49" s="391"/>
      <c r="AC49" s="391"/>
      <c r="AD49" s="391"/>
      <c r="AE49" s="391"/>
      <c r="AF49" s="391"/>
      <c r="AG49" s="391"/>
      <c r="AH49" s="391"/>
      <c r="AI49" s="391"/>
      <c r="AJ49" s="391"/>
      <c r="AK49" s="391"/>
      <c r="AL49" s="391"/>
      <c r="AM49" s="406"/>
      <c r="AN49" s="407"/>
      <c r="AO49" s="407"/>
      <c r="AP49" s="407"/>
      <c r="AQ49" s="407"/>
      <c r="AR49" s="407"/>
      <c r="AS49" s="407"/>
      <c r="AT49" s="407"/>
      <c r="AU49" s="407"/>
      <c r="AV49" s="407"/>
      <c r="AW49" s="407"/>
      <c r="AX49" s="407"/>
      <c r="AY49" s="407"/>
      <c r="AZ49" s="407"/>
      <c r="BA49" s="407"/>
      <c r="BB49" s="407"/>
      <c r="BC49" s="407"/>
      <c r="BD49" s="407"/>
      <c r="BE49" s="407"/>
      <c r="BF49" s="407"/>
      <c r="BG49" s="390"/>
      <c r="BH49" s="391"/>
      <c r="BI49" s="412"/>
      <c r="BJ49" s="406"/>
      <c r="BK49" s="407"/>
      <c r="BL49" s="407"/>
      <c r="BM49" s="407"/>
      <c r="BN49" s="407"/>
      <c r="BO49" s="407"/>
      <c r="BP49" s="407"/>
      <c r="BQ49" s="407"/>
      <c r="BR49" s="407"/>
      <c r="BS49" s="407"/>
      <c r="BT49" s="407"/>
      <c r="BU49" s="407"/>
      <c r="BV49" s="407"/>
      <c r="BW49" s="407"/>
      <c r="BX49" s="407"/>
      <c r="BY49" s="407"/>
      <c r="BZ49" s="68"/>
      <c r="CA49" s="69"/>
    </row>
    <row r="50" spans="2:79" ht="11.1" customHeight="1" x14ac:dyDescent="0.2">
      <c r="B50" s="387" t="s">
        <v>256</v>
      </c>
      <c r="C50" s="388"/>
      <c r="D50" s="388"/>
      <c r="E50" s="389"/>
      <c r="F50" s="390" t="s">
        <v>257</v>
      </c>
      <c r="G50" s="391"/>
      <c r="H50" s="391"/>
      <c r="I50" s="391"/>
      <c r="J50" s="391"/>
      <c r="K50" s="391"/>
      <c r="L50" s="391"/>
      <c r="M50" s="391"/>
      <c r="N50" s="391"/>
      <c r="O50" s="391"/>
      <c r="P50" s="391"/>
      <c r="Q50" s="391"/>
      <c r="R50" s="391"/>
      <c r="S50" s="391"/>
      <c r="T50" s="391"/>
      <c r="U50" s="391"/>
      <c r="V50" s="391"/>
      <c r="W50" s="391"/>
      <c r="X50" s="391"/>
      <c r="Y50" s="391"/>
      <c r="Z50" s="391"/>
      <c r="AA50" s="391"/>
      <c r="AB50" s="391"/>
      <c r="AC50" s="391"/>
      <c r="AD50" s="391"/>
      <c r="AE50" s="391"/>
      <c r="AF50" s="391"/>
      <c r="AG50" s="391"/>
      <c r="AH50" s="391"/>
      <c r="AI50" s="391"/>
      <c r="AJ50" s="391"/>
      <c r="AK50" s="391"/>
      <c r="AL50" s="391"/>
      <c r="AM50" s="392"/>
      <c r="AN50" s="393"/>
      <c r="AO50" s="393"/>
      <c r="AP50" s="393"/>
      <c r="AQ50" s="393"/>
      <c r="AR50" s="393"/>
      <c r="AS50" s="393"/>
      <c r="AT50" s="393"/>
      <c r="AU50" s="393"/>
      <c r="AV50" s="393"/>
      <c r="AW50" s="393"/>
      <c r="AX50" s="393"/>
      <c r="AY50" s="393"/>
      <c r="AZ50" s="393"/>
      <c r="BA50" s="393"/>
      <c r="BB50" s="393"/>
      <c r="BC50" s="393"/>
      <c r="BD50" s="393"/>
      <c r="BE50" s="393"/>
      <c r="BF50" s="393"/>
      <c r="BG50" s="411">
        <v>0.5</v>
      </c>
      <c r="BH50" s="391"/>
      <c r="BI50" s="412"/>
      <c r="BJ50" s="397"/>
      <c r="BK50" s="398"/>
      <c r="BL50" s="398"/>
      <c r="BM50" s="398"/>
      <c r="BN50" s="398"/>
      <c r="BO50" s="398"/>
      <c r="BP50" s="398"/>
      <c r="BQ50" s="398"/>
      <c r="BR50" s="398"/>
      <c r="BS50" s="398"/>
      <c r="BT50" s="398"/>
      <c r="BU50" s="398"/>
      <c r="BV50" s="398"/>
      <c r="BW50" s="398"/>
      <c r="BX50" s="398"/>
      <c r="BY50" s="398"/>
      <c r="BZ50" s="68"/>
      <c r="CA50" s="69"/>
    </row>
    <row r="51" spans="2:79" ht="4.5" customHeight="1" x14ac:dyDescent="0.2">
      <c r="B51" s="387"/>
      <c r="C51" s="388"/>
      <c r="D51" s="388"/>
      <c r="E51" s="389"/>
      <c r="F51" s="390"/>
      <c r="G51" s="391"/>
      <c r="H51" s="391"/>
      <c r="I51" s="391"/>
      <c r="J51" s="391"/>
      <c r="K51" s="391"/>
      <c r="L51" s="391"/>
      <c r="M51" s="391"/>
      <c r="N51" s="391"/>
      <c r="O51" s="391"/>
      <c r="P51" s="391"/>
      <c r="Q51" s="391"/>
      <c r="R51" s="391"/>
      <c r="S51" s="391"/>
      <c r="T51" s="391"/>
      <c r="U51" s="391"/>
      <c r="V51" s="391"/>
      <c r="W51" s="391"/>
      <c r="X51" s="391"/>
      <c r="Y51" s="391"/>
      <c r="Z51" s="391"/>
      <c r="AA51" s="391"/>
      <c r="AB51" s="391"/>
      <c r="AC51" s="391"/>
      <c r="AD51" s="391"/>
      <c r="AE51" s="391"/>
      <c r="AF51" s="391"/>
      <c r="AG51" s="391"/>
      <c r="AH51" s="391"/>
      <c r="AI51" s="391"/>
      <c r="AJ51" s="391"/>
      <c r="AK51" s="391"/>
      <c r="AL51" s="391"/>
      <c r="AM51" s="401"/>
      <c r="AN51" s="402"/>
      <c r="AO51" s="402"/>
      <c r="AP51" s="402"/>
      <c r="AQ51" s="402"/>
      <c r="AR51" s="402"/>
      <c r="AS51" s="402"/>
      <c r="AT51" s="402"/>
      <c r="AU51" s="402"/>
      <c r="AV51" s="402"/>
      <c r="AW51" s="402"/>
      <c r="AX51" s="402"/>
      <c r="AY51" s="402"/>
      <c r="AZ51" s="402"/>
      <c r="BA51" s="402"/>
      <c r="BB51" s="402"/>
      <c r="BC51" s="402"/>
      <c r="BD51" s="402"/>
      <c r="BE51" s="402"/>
      <c r="BF51" s="402"/>
      <c r="BG51" s="390"/>
      <c r="BH51" s="391"/>
      <c r="BI51" s="412"/>
      <c r="BJ51" s="406"/>
      <c r="BK51" s="407"/>
      <c r="BL51" s="407"/>
      <c r="BM51" s="407"/>
      <c r="BN51" s="407"/>
      <c r="BO51" s="407"/>
      <c r="BP51" s="407"/>
      <c r="BQ51" s="407"/>
      <c r="BR51" s="407"/>
      <c r="BS51" s="407"/>
      <c r="BT51" s="407"/>
      <c r="BU51" s="407"/>
      <c r="BV51" s="407"/>
      <c r="BW51" s="407"/>
      <c r="BX51" s="407"/>
      <c r="BY51" s="408"/>
      <c r="BZ51" s="68"/>
      <c r="CA51" s="69"/>
    </row>
    <row r="52" spans="2:79" ht="11.1" customHeight="1" x14ac:dyDescent="0.2">
      <c r="B52" s="387" t="s">
        <v>258</v>
      </c>
      <c r="C52" s="388"/>
      <c r="D52" s="388"/>
      <c r="E52" s="389"/>
      <c r="F52" s="390" t="s">
        <v>259</v>
      </c>
      <c r="G52" s="391"/>
      <c r="H52" s="391"/>
      <c r="I52" s="391"/>
      <c r="J52" s="391"/>
      <c r="K52" s="391"/>
      <c r="L52" s="391"/>
      <c r="M52" s="391"/>
      <c r="N52" s="391"/>
      <c r="O52" s="391"/>
      <c r="P52" s="391"/>
      <c r="Q52" s="391"/>
      <c r="R52" s="391"/>
      <c r="S52" s="391"/>
      <c r="T52" s="391"/>
      <c r="U52" s="391"/>
      <c r="V52" s="391"/>
      <c r="W52" s="391"/>
      <c r="X52" s="391"/>
      <c r="Y52" s="391"/>
      <c r="Z52" s="391"/>
      <c r="AA52" s="391"/>
      <c r="AB52" s="391"/>
      <c r="AC52" s="391"/>
      <c r="AD52" s="391"/>
      <c r="AE52" s="391"/>
      <c r="AF52" s="391"/>
      <c r="AG52" s="391"/>
      <c r="AH52" s="391"/>
      <c r="AI52" s="391"/>
      <c r="AJ52" s="391"/>
      <c r="AK52" s="391"/>
      <c r="AL52" s="391"/>
      <c r="AM52" s="413"/>
      <c r="AN52" s="414"/>
      <c r="AO52" s="414"/>
      <c r="AP52" s="414"/>
      <c r="AQ52" s="414"/>
      <c r="AR52" s="414"/>
      <c r="AS52" s="414"/>
      <c r="AT52" s="414"/>
      <c r="AU52" s="414"/>
      <c r="AV52" s="414"/>
      <c r="AW52" s="414"/>
      <c r="AX52" s="414"/>
      <c r="AY52" s="414"/>
      <c r="AZ52" s="414"/>
      <c r="BA52" s="414"/>
      <c r="BB52" s="414"/>
      <c r="BC52" s="414"/>
      <c r="BD52" s="414"/>
      <c r="BE52" s="414"/>
      <c r="BF52" s="414"/>
      <c r="BG52" s="415"/>
      <c r="BH52" s="395"/>
      <c r="BI52" s="396"/>
      <c r="BJ52" s="392"/>
      <c r="BK52" s="393"/>
      <c r="BL52" s="393"/>
      <c r="BM52" s="393"/>
      <c r="BN52" s="393"/>
      <c r="BO52" s="393"/>
      <c r="BP52" s="393"/>
      <c r="BQ52" s="393"/>
      <c r="BR52" s="393"/>
      <c r="BS52" s="393"/>
      <c r="BT52" s="393"/>
      <c r="BU52" s="393"/>
      <c r="BV52" s="393"/>
      <c r="BW52" s="393"/>
      <c r="BX52" s="393"/>
      <c r="BY52" s="393"/>
      <c r="BZ52" s="68"/>
      <c r="CA52" s="69"/>
    </row>
    <row r="53" spans="2:79" ht="4.5" customHeight="1" x14ac:dyDescent="0.2">
      <c r="B53" s="387"/>
      <c r="C53" s="388"/>
      <c r="D53" s="388"/>
      <c r="E53" s="389"/>
      <c r="F53" s="390"/>
      <c r="G53" s="391"/>
      <c r="H53" s="391"/>
      <c r="I53" s="391"/>
      <c r="J53" s="391"/>
      <c r="K53" s="391"/>
      <c r="L53" s="391"/>
      <c r="M53" s="391"/>
      <c r="N53" s="391"/>
      <c r="O53" s="391"/>
      <c r="P53" s="391"/>
      <c r="Q53" s="391"/>
      <c r="R53" s="391"/>
      <c r="S53" s="391"/>
      <c r="T53" s="391"/>
      <c r="U53" s="391"/>
      <c r="V53" s="391"/>
      <c r="W53" s="391"/>
      <c r="X53" s="391"/>
      <c r="Y53" s="391"/>
      <c r="Z53" s="391"/>
      <c r="AA53" s="391"/>
      <c r="AB53" s="391"/>
      <c r="AC53" s="391"/>
      <c r="AD53" s="391"/>
      <c r="AE53" s="391"/>
      <c r="AF53" s="391"/>
      <c r="AG53" s="391"/>
      <c r="AH53" s="391"/>
      <c r="AI53" s="391"/>
      <c r="AJ53" s="391"/>
      <c r="AK53" s="391"/>
      <c r="AL53" s="391"/>
      <c r="AM53" s="406"/>
      <c r="AN53" s="407"/>
      <c r="AO53" s="407"/>
      <c r="AP53" s="407"/>
      <c r="AQ53" s="407"/>
      <c r="AR53" s="407"/>
      <c r="AS53" s="407"/>
      <c r="AT53" s="407"/>
      <c r="AU53" s="407"/>
      <c r="AV53" s="407"/>
      <c r="AW53" s="407"/>
      <c r="AX53" s="407"/>
      <c r="AY53" s="407"/>
      <c r="AZ53" s="407"/>
      <c r="BA53" s="407"/>
      <c r="BB53" s="407"/>
      <c r="BC53" s="407"/>
      <c r="BD53" s="407"/>
      <c r="BE53" s="407"/>
      <c r="BF53" s="407"/>
      <c r="BG53" s="403"/>
      <c r="BH53" s="404"/>
      <c r="BI53" s="405"/>
      <c r="BJ53" s="406"/>
      <c r="BK53" s="407"/>
      <c r="BL53" s="407"/>
      <c r="BM53" s="407"/>
      <c r="BN53" s="407"/>
      <c r="BO53" s="407"/>
      <c r="BP53" s="407"/>
      <c r="BQ53" s="407"/>
      <c r="BR53" s="407"/>
      <c r="BS53" s="407"/>
      <c r="BT53" s="407"/>
      <c r="BU53" s="407"/>
      <c r="BV53" s="407"/>
      <c r="BW53" s="407"/>
      <c r="BX53" s="407"/>
      <c r="BY53" s="407"/>
      <c r="BZ53" s="68"/>
      <c r="CA53" s="69"/>
    </row>
    <row r="54" spans="2:79" ht="11.1" customHeight="1" x14ac:dyDescent="0.2">
      <c r="B54" s="387" t="s">
        <v>260</v>
      </c>
      <c r="C54" s="388"/>
      <c r="D54" s="388"/>
      <c r="E54" s="389"/>
      <c r="F54" s="409" t="s">
        <v>261</v>
      </c>
      <c r="G54" s="410"/>
      <c r="H54" s="410"/>
      <c r="I54" s="410"/>
      <c r="J54" s="410"/>
      <c r="K54" s="410"/>
      <c r="L54" s="410"/>
      <c r="M54" s="410"/>
      <c r="N54" s="410"/>
      <c r="O54" s="410"/>
      <c r="P54" s="410"/>
      <c r="Q54" s="410"/>
      <c r="R54" s="410"/>
      <c r="S54" s="410"/>
      <c r="T54" s="410"/>
      <c r="U54" s="410"/>
      <c r="V54" s="410"/>
      <c r="W54" s="410"/>
      <c r="X54" s="410"/>
      <c r="Y54" s="410"/>
      <c r="Z54" s="410"/>
      <c r="AA54" s="410"/>
      <c r="AB54" s="410"/>
      <c r="AC54" s="410"/>
      <c r="AD54" s="410"/>
      <c r="AE54" s="410"/>
      <c r="AF54" s="410"/>
      <c r="AG54" s="410"/>
      <c r="AH54" s="410"/>
      <c r="AI54" s="410"/>
      <c r="AJ54" s="410"/>
      <c r="AK54" s="410"/>
      <c r="AL54" s="410"/>
      <c r="AM54" s="392"/>
      <c r="AN54" s="393"/>
      <c r="AO54" s="393"/>
      <c r="AP54" s="393"/>
      <c r="AQ54" s="393"/>
      <c r="AR54" s="393"/>
      <c r="AS54" s="393"/>
      <c r="AT54" s="393"/>
      <c r="AU54" s="393"/>
      <c r="AV54" s="393"/>
      <c r="AW54" s="393"/>
      <c r="AX54" s="393"/>
      <c r="AY54" s="393"/>
      <c r="AZ54" s="393"/>
      <c r="BA54" s="393"/>
      <c r="BB54" s="393"/>
      <c r="BC54" s="393"/>
      <c r="BD54" s="393"/>
      <c r="BE54" s="393"/>
      <c r="BF54" s="393"/>
      <c r="BG54" s="411">
        <v>0.24</v>
      </c>
      <c r="BH54" s="391"/>
      <c r="BI54" s="412"/>
      <c r="BJ54" s="397"/>
      <c r="BK54" s="398"/>
      <c r="BL54" s="398"/>
      <c r="BM54" s="398"/>
      <c r="BN54" s="398"/>
      <c r="BO54" s="398"/>
      <c r="BP54" s="398"/>
      <c r="BQ54" s="398"/>
      <c r="BR54" s="398"/>
      <c r="BS54" s="398"/>
      <c r="BT54" s="398"/>
      <c r="BU54" s="398"/>
      <c r="BV54" s="398"/>
      <c r="BW54" s="398"/>
      <c r="BX54" s="398"/>
      <c r="BY54" s="398"/>
      <c r="BZ54" s="68"/>
      <c r="CA54" s="69"/>
    </row>
    <row r="55" spans="2:79" ht="4.5" customHeight="1" x14ac:dyDescent="0.2">
      <c r="B55" s="387"/>
      <c r="C55" s="388"/>
      <c r="D55" s="388"/>
      <c r="E55" s="389"/>
      <c r="F55" s="390"/>
      <c r="G55" s="391"/>
      <c r="H55" s="391"/>
      <c r="I55" s="391"/>
      <c r="J55" s="391"/>
      <c r="K55" s="391"/>
      <c r="L55" s="391"/>
      <c r="M55" s="391"/>
      <c r="N55" s="391"/>
      <c r="O55" s="391"/>
      <c r="P55" s="391"/>
      <c r="Q55" s="391"/>
      <c r="R55" s="391"/>
      <c r="S55" s="391"/>
      <c r="T55" s="391"/>
      <c r="U55" s="391"/>
      <c r="V55" s="391"/>
      <c r="W55" s="391"/>
      <c r="X55" s="391"/>
      <c r="Y55" s="391"/>
      <c r="Z55" s="391"/>
      <c r="AA55" s="391"/>
      <c r="AB55" s="391"/>
      <c r="AC55" s="391"/>
      <c r="AD55" s="391"/>
      <c r="AE55" s="391"/>
      <c r="AF55" s="391"/>
      <c r="AG55" s="391"/>
      <c r="AH55" s="391"/>
      <c r="AI55" s="391"/>
      <c r="AJ55" s="391"/>
      <c r="AK55" s="391"/>
      <c r="AL55" s="391"/>
      <c r="AM55" s="401"/>
      <c r="AN55" s="402"/>
      <c r="AO55" s="402"/>
      <c r="AP55" s="402"/>
      <c r="AQ55" s="402"/>
      <c r="AR55" s="402"/>
      <c r="AS55" s="402"/>
      <c r="AT55" s="402"/>
      <c r="AU55" s="402"/>
      <c r="AV55" s="402"/>
      <c r="AW55" s="402"/>
      <c r="AX55" s="402"/>
      <c r="AY55" s="402"/>
      <c r="AZ55" s="402"/>
      <c r="BA55" s="402"/>
      <c r="BB55" s="402"/>
      <c r="BC55" s="402"/>
      <c r="BD55" s="402"/>
      <c r="BE55" s="402"/>
      <c r="BF55" s="402"/>
      <c r="BG55" s="390"/>
      <c r="BH55" s="391"/>
      <c r="BI55" s="412"/>
      <c r="BJ55" s="406"/>
      <c r="BK55" s="407"/>
      <c r="BL55" s="407"/>
      <c r="BM55" s="407"/>
      <c r="BN55" s="407"/>
      <c r="BO55" s="407"/>
      <c r="BP55" s="407"/>
      <c r="BQ55" s="407"/>
      <c r="BR55" s="407"/>
      <c r="BS55" s="407"/>
      <c r="BT55" s="407"/>
      <c r="BU55" s="407"/>
      <c r="BV55" s="407"/>
      <c r="BW55" s="407"/>
      <c r="BX55" s="407"/>
      <c r="BY55" s="407"/>
      <c r="BZ55" s="68"/>
      <c r="CA55" s="69"/>
    </row>
    <row r="56" spans="2:79" ht="10.5" customHeight="1" x14ac:dyDescent="0.2">
      <c r="B56" s="387" t="s">
        <v>262</v>
      </c>
      <c r="C56" s="388"/>
      <c r="D56" s="388"/>
      <c r="E56" s="389"/>
      <c r="F56" s="390" t="s">
        <v>263</v>
      </c>
      <c r="G56" s="391"/>
      <c r="H56" s="391"/>
      <c r="I56" s="391"/>
      <c r="J56" s="391"/>
      <c r="K56" s="391"/>
      <c r="L56" s="391"/>
      <c r="M56" s="391"/>
      <c r="N56" s="391"/>
      <c r="O56" s="391"/>
      <c r="P56" s="391"/>
      <c r="Q56" s="391"/>
      <c r="R56" s="391"/>
      <c r="S56" s="391"/>
      <c r="T56" s="391"/>
      <c r="U56" s="391"/>
      <c r="V56" s="391"/>
      <c r="W56" s="391"/>
      <c r="X56" s="391"/>
      <c r="Y56" s="391"/>
      <c r="Z56" s="391"/>
      <c r="AA56" s="391"/>
      <c r="AB56" s="391"/>
      <c r="AC56" s="391"/>
      <c r="AD56" s="391"/>
      <c r="AE56" s="391"/>
      <c r="AF56" s="391"/>
      <c r="AG56" s="391"/>
      <c r="AH56" s="391"/>
      <c r="AI56" s="391"/>
      <c r="AJ56" s="391"/>
      <c r="AK56" s="391"/>
      <c r="AL56" s="391"/>
      <c r="AM56" s="392"/>
      <c r="AN56" s="393"/>
      <c r="AO56" s="393"/>
      <c r="AP56" s="393"/>
      <c r="AQ56" s="393"/>
      <c r="AR56" s="393"/>
      <c r="AS56" s="393"/>
      <c r="AT56" s="393"/>
      <c r="AU56" s="393"/>
      <c r="AV56" s="393"/>
      <c r="AW56" s="393"/>
      <c r="AX56" s="393"/>
      <c r="AY56" s="393"/>
      <c r="AZ56" s="393"/>
      <c r="BA56" s="393"/>
      <c r="BB56" s="393"/>
      <c r="BC56" s="393"/>
      <c r="BD56" s="393"/>
      <c r="BE56" s="393"/>
      <c r="BF56" s="393"/>
      <c r="BG56" s="394"/>
      <c r="BH56" s="395"/>
      <c r="BI56" s="396"/>
      <c r="BJ56" s="397"/>
      <c r="BK56" s="398"/>
      <c r="BL56" s="398"/>
      <c r="BM56" s="398"/>
      <c r="BN56" s="398"/>
      <c r="BO56" s="398"/>
      <c r="BP56" s="398"/>
      <c r="BQ56" s="398"/>
      <c r="BR56" s="398"/>
      <c r="BS56" s="398"/>
      <c r="BT56" s="398"/>
      <c r="BU56" s="398"/>
      <c r="BV56" s="398"/>
      <c r="BW56" s="398"/>
      <c r="BX56" s="398"/>
      <c r="BY56" s="398"/>
      <c r="BZ56" s="68"/>
      <c r="CA56" s="69"/>
    </row>
    <row r="57" spans="2:79" ht="4.5" customHeight="1" x14ac:dyDescent="0.2">
      <c r="B57" s="399"/>
      <c r="C57" s="400"/>
      <c r="D57" s="388"/>
      <c r="E57" s="389"/>
      <c r="F57" s="390"/>
      <c r="G57" s="391"/>
      <c r="H57" s="391"/>
      <c r="I57" s="391"/>
      <c r="J57" s="391"/>
      <c r="K57" s="391"/>
      <c r="L57" s="391"/>
      <c r="M57" s="391"/>
      <c r="N57" s="391"/>
      <c r="O57" s="391"/>
      <c r="P57" s="391"/>
      <c r="Q57" s="391"/>
      <c r="R57" s="391"/>
      <c r="S57" s="391"/>
      <c r="T57" s="391"/>
      <c r="U57" s="391"/>
      <c r="V57" s="391"/>
      <c r="W57" s="391"/>
      <c r="X57" s="391"/>
      <c r="Y57" s="391"/>
      <c r="Z57" s="391"/>
      <c r="AA57" s="391"/>
      <c r="AB57" s="391"/>
      <c r="AC57" s="391"/>
      <c r="AD57" s="391"/>
      <c r="AE57" s="391"/>
      <c r="AF57" s="391"/>
      <c r="AG57" s="391"/>
      <c r="AH57" s="391"/>
      <c r="AI57" s="391"/>
      <c r="AJ57" s="391"/>
      <c r="AK57" s="391"/>
      <c r="AL57" s="391"/>
      <c r="AM57" s="401"/>
      <c r="AN57" s="402"/>
      <c r="AO57" s="402"/>
      <c r="AP57" s="402"/>
      <c r="AQ57" s="402"/>
      <c r="AR57" s="402"/>
      <c r="AS57" s="402"/>
      <c r="AT57" s="402"/>
      <c r="AU57" s="402"/>
      <c r="AV57" s="402"/>
      <c r="AW57" s="402"/>
      <c r="AX57" s="402"/>
      <c r="AY57" s="402"/>
      <c r="AZ57" s="402"/>
      <c r="BA57" s="402"/>
      <c r="BB57" s="402"/>
      <c r="BC57" s="402"/>
      <c r="BD57" s="402"/>
      <c r="BE57" s="402"/>
      <c r="BF57" s="402"/>
      <c r="BG57" s="403"/>
      <c r="BH57" s="404"/>
      <c r="BI57" s="405"/>
      <c r="BJ57" s="406"/>
      <c r="BK57" s="407"/>
      <c r="BL57" s="407"/>
      <c r="BM57" s="407"/>
      <c r="BN57" s="407"/>
      <c r="BO57" s="407"/>
      <c r="BP57" s="407"/>
      <c r="BQ57" s="407"/>
      <c r="BR57" s="407"/>
      <c r="BS57" s="407"/>
      <c r="BT57" s="407"/>
      <c r="BU57" s="407"/>
      <c r="BV57" s="407"/>
      <c r="BW57" s="407"/>
      <c r="BX57" s="407"/>
      <c r="BY57" s="408"/>
      <c r="BZ57" s="68"/>
      <c r="CA57" s="69"/>
    </row>
    <row r="58" spans="2:79" ht="14.25" x14ac:dyDescent="0.2">
      <c r="B58" s="377">
        <v>3</v>
      </c>
      <c r="C58" s="378"/>
      <c r="D58" s="379" t="s">
        <v>237</v>
      </c>
      <c r="E58" s="380"/>
      <c r="F58" s="380"/>
      <c r="G58" s="380"/>
      <c r="H58" s="380"/>
      <c r="I58" s="380"/>
      <c r="J58" s="380"/>
      <c r="K58" s="380"/>
      <c r="L58" s="380"/>
      <c r="M58" s="380"/>
      <c r="N58" s="380"/>
      <c r="O58" s="380"/>
      <c r="P58" s="380"/>
      <c r="Q58" s="380"/>
      <c r="R58" s="380"/>
      <c r="S58" s="380"/>
      <c r="T58" s="380"/>
      <c r="U58" s="380"/>
      <c r="V58" s="380"/>
      <c r="W58" s="380"/>
      <c r="X58" s="380"/>
      <c r="Y58" s="380"/>
      <c r="Z58" s="380"/>
      <c r="AA58" s="380"/>
      <c r="AB58" s="380"/>
      <c r="AC58" s="380"/>
      <c r="AD58" s="380"/>
      <c r="AE58" s="380"/>
      <c r="AF58" s="380"/>
      <c r="AG58" s="380"/>
      <c r="AH58" s="380"/>
      <c r="AI58" s="381"/>
      <c r="AJ58" s="382" t="s">
        <v>238</v>
      </c>
      <c r="AK58" s="383"/>
      <c r="AL58" s="383"/>
      <c r="AM58" s="384">
        <f>SUM(AM44:AM56)</f>
        <v>36000</v>
      </c>
      <c r="AN58" s="385"/>
      <c r="AO58" s="385"/>
      <c r="AP58" s="385"/>
      <c r="AQ58" s="385"/>
      <c r="AR58" s="385"/>
      <c r="AS58" s="385"/>
      <c r="AT58" s="385"/>
      <c r="AU58" s="385"/>
      <c r="AV58" s="385"/>
      <c r="AW58" s="385"/>
      <c r="AX58" s="385"/>
      <c r="AY58" s="385"/>
      <c r="AZ58" s="385"/>
      <c r="BA58" s="385"/>
      <c r="BB58" s="385"/>
      <c r="BC58" s="385"/>
      <c r="BD58" s="385"/>
      <c r="BE58" s="385"/>
      <c r="BF58" s="385"/>
      <c r="BG58" s="377"/>
      <c r="BH58" s="386"/>
      <c r="BI58" s="378"/>
      <c r="BJ58" s="384">
        <f>SUM(BJ44:BJ56)</f>
        <v>0</v>
      </c>
      <c r="BK58" s="385"/>
      <c r="BL58" s="385"/>
      <c r="BM58" s="385"/>
      <c r="BN58" s="385"/>
      <c r="BO58" s="385"/>
      <c r="BP58" s="385"/>
      <c r="BQ58" s="385"/>
      <c r="BR58" s="385"/>
      <c r="BS58" s="385"/>
      <c r="BT58" s="385"/>
      <c r="BU58" s="385"/>
      <c r="BV58" s="385"/>
      <c r="BW58" s="385"/>
      <c r="BX58" s="385"/>
      <c r="BY58" s="385"/>
      <c r="BZ58" s="68"/>
      <c r="CA58" s="69"/>
    </row>
    <row r="59" spans="2:79" ht="11.25" customHeight="1" x14ac:dyDescent="0.2">
      <c r="BN59" s="376" t="s">
        <v>264</v>
      </c>
      <c r="BO59" s="376"/>
      <c r="BP59" s="376"/>
      <c r="BQ59" s="376"/>
      <c r="BR59" s="376"/>
      <c r="BS59" s="376"/>
      <c r="BT59" s="376"/>
      <c r="BU59" s="376"/>
      <c r="BV59" s="376"/>
      <c r="BW59" s="376"/>
      <c r="BX59" s="376"/>
      <c r="BY59" s="376"/>
    </row>
  </sheetData>
  <mergeCells count="222">
    <mergeCell ref="B2:Q2"/>
    <mergeCell ref="S2:U2"/>
    <mergeCell ref="V2:X2"/>
    <mergeCell ref="Y2:AA2"/>
    <mergeCell ref="AD2:BK2"/>
    <mergeCell ref="B3:Q3"/>
    <mergeCell ref="S3:U3"/>
    <mergeCell ref="V3:X3"/>
    <mergeCell ref="Y3:AA3"/>
    <mergeCell ref="AD3:BK3"/>
    <mergeCell ref="B6:Q6"/>
    <mergeCell ref="AD6:BK6"/>
    <mergeCell ref="BN6:BY6"/>
    <mergeCell ref="B7:Q7"/>
    <mergeCell ref="S7:AA7"/>
    <mergeCell ref="BN7:BY7"/>
    <mergeCell ref="BN3:BY3"/>
    <mergeCell ref="B4:Q4"/>
    <mergeCell ref="Y4:AA4"/>
    <mergeCell ref="AD4:BK4"/>
    <mergeCell ref="BN4:BY4"/>
    <mergeCell ref="B5:Q5"/>
    <mergeCell ref="Y5:AA5"/>
    <mergeCell ref="AD5:BK5"/>
    <mergeCell ref="BN5:BY5"/>
    <mergeCell ref="B10:O10"/>
    <mergeCell ref="P10:Q10"/>
    <mergeCell ref="BN10:BY10"/>
    <mergeCell ref="AL13:AW13"/>
    <mergeCell ref="AX13:BE13"/>
    <mergeCell ref="BR13:BV13"/>
    <mergeCell ref="B8:Q8"/>
    <mergeCell ref="S8:AA8"/>
    <mergeCell ref="BN8:BY8"/>
    <mergeCell ref="B9:Q9"/>
    <mergeCell ref="S9:AA9"/>
    <mergeCell ref="AE9:AV9"/>
    <mergeCell ref="AW9:BG9"/>
    <mergeCell ref="BH9:BK9"/>
    <mergeCell ref="BN9:BY9"/>
    <mergeCell ref="AR19:BI19"/>
    <mergeCell ref="BJ19:BY20"/>
    <mergeCell ref="AR20:BI20"/>
    <mergeCell ref="B21:E21"/>
    <mergeCell ref="F21:Y21"/>
    <mergeCell ref="Z21:AQ21"/>
    <mergeCell ref="AR21:BI21"/>
    <mergeCell ref="BJ21:BY21"/>
    <mergeCell ref="BQ14:BW14"/>
    <mergeCell ref="AH15:BG15"/>
    <mergeCell ref="BH15:BK15"/>
    <mergeCell ref="B18:AM18"/>
    <mergeCell ref="AN18:BY18"/>
    <mergeCell ref="B19:E20"/>
    <mergeCell ref="F19:P20"/>
    <mergeCell ref="Q19:Y20"/>
    <mergeCell ref="Z19:AH20"/>
    <mergeCell ref="AI19:AQ20"/>
    <mergeCell ref="B22:E22"/>
    <mergeCell ref="F22:Y22"/>
    <mergeCell ref="Z22:AQ22"/>
    <mergeCell ref="AR22:BI22"/>
    <mergeCell ref="BJ22:BY22"/>
    <mergeCell ref="B23:E23"/>
    <mergeCell ref="F23:Y23"/>
    <mergeCell ref="Z23:AQ23"/>
    <mergeCell ref="AR23:BI23"/>
    <mergeCell ref="BJ23:BY23"/>
    <mergeCell ref="B24:E24"/>
    <mergeCell ref="F24:Y24"/>
    <mergeCell ref="Z24:AQ24"/>
    <mergeCell ref="AR24:BI24"/>
    <mergeCell ref="BJ24:BY24"/>
    <mergeCell ref="B25:E25"/>
    <mergeCell ref="F25:Y25"/>
    <mergeCell ref="Z25:AQ25"/>
    <mergeCell ref="AR25:BI25"/>
    <mergeCell ref="BJ25:BY25"/>
    <mergeCell ref="B26:E26"/>
    <mergeCell ref="F26:Y26"/>
    <mergeCell ref="Z26:AQ26"/>
    <mergeCell ref="AR26:BI26"/>
    <mergeCell ref="BJ26:BY26"/>
    <mergeCell ref="B27:E27"/>
    <mergeCell ref="F27:Y27"/>
    <mergeCell ref="Z27:AQ27"/>
    <mergeCell ref="AR27:BI27"/>
    <mergeCell ref="BJ27:BY27"/>
    <mergeCell ref="B28:E28"/>
    <mergeCell ref="F28:Y28"/>
    <mergeCell ref="Z28:AQ28"/>
    <mergeCell ref="AR28:BI28"/>
    <mergeCell ref="BJ28:BY28"/>
    <mergeCell ref="B29:E29"/>
    <mergeCell ref="F29:Y29"/>
    <mergeCell ref="Z29:AQ29"/>
    <mergeCell ref="AR29:BI29"/>
    <mergeCell ref="BJ29:BY29"/>
    <mergeCell ref="B30:E30"/>
    <mergeCell ref="F30:Y30"/>
    <mergeCell ref="Z30:AQ30"/>
    <mergeCell ref="AR30:BI30"/>
    <mergeCell ref="BJ30:BY30"/>
    <mergeCell ref="B31:E31"/>
    <mergeCell ref="F31:Y31"/>
    <mergeCell ref="Z31:AQ31"/>
    <mergeCell ref="AR31:BI31"/>
    <mergeCell ref="BJ31:BY31"/>
    <mergeCell ref="B33:BY33"/>
    <mergeCell ref="B34:AM34"/>
    <mergeCell ref="AN34:BY34"/>
    <mergeCell ref="B35:BY35"/>
    <mergeCell ref="B36:E36"/>
    <mergeCell ref="F36:AC36"/>
    <mergeCell ref="AD36:BI36"/>
    <mergeCell ref="BJ36:BY36"/>
    <mergeCell ref="B32:C32"/>
    <mergeCell ref="D32:V32"/>
    <mergeCell ref="W32:Y32"/>
    <mergeCell ref="Z32:AQ32"/>
    <mergeCell ref="AR32:BI32"/>
    <mergeCell ref="BJ32:BY32"/>
    <mergeCell ref="B39:C39"/>
    <mergeCell ref="D39:BI39"/>
    <mergeCell ref="BJ39:BY39"/>
    <mergeCell ref="B40:BY40"/>
    <mergeCell ref="B41:AM41"/>
    <mergeCell ref="AN41:BY41"/>
    <mergeCell ref="B37:E38"/>
    <mergeCell ref="F37:AC37"/>
    <mergeCell ref="AD37:BI37"/>
    <mergeCell ref="BJ37:BY37"/>
    <mergeCell ref="F38:AC38"/>
    <mergeCell ref="AD38:BI38"/>
    <mergeCell ref="BJ38:BY38"/>
    <mergeCell ref="B42:E42"/>
    <mergeCell ref="F42:AL42"/>
    <mergeCell ref="AM42:BF42"/>
    <mergeCell ref="BG42:BI42"/>
    <mergeCell ref="BJ42:BY42"/>
    <mergeCell ref="B43:E43"/>
    <mergeCell ref="F43:AL43"/>
    <mergeCell ref="AM43:BF43"/>
    <mergeCell ref="BG43:BI43"/>
    <mergeCell ref="BJ43:BY43"/>
    <mergeCell ref="B44:E44"/>
    <mergeCell ref="F44:AL44"/>
    <mergeCell ref="AM44:BF44"/>
    <mergeCell ref="BG44:BI44"/>
    <mergeCell ref="BJ44:BY44"/>
    <mergeCell ref="B45:E45"/>
    <mergeCell ref="F45:AL45"/>
    <mergeCell ref="AM45:BF45"/>
    <mergeCell ref="BG45:BI45"/>
    <mergeCell ref="BJ45:BY45"/>
    <mergeCell ref="B46:E46"/>
    <mergeCell ref="F46:AL46"/>
    <mergeCell ref="AM46:BF46"/>
    <mergeCell ref="BG46:BI46"/>
    <mergeCell ref="BJ46:BY46"/>
    <mergeCell ref="B47:E47"/>
    <mergeCell ref="F47:AL47"/>
    <mergeCell ref="AM47:BF47"/>
    <mergeCell ref="BG47:BI47"/>
    <mergeCell ref="BJ47:BY47"/>
    <mergeCell ref="B48:E48"/>
    <mergeCell ref="F48:AL48"/>
    <mergeCell ref="AM48:BF48"/>
    <mergeCell ref="BG48:BI48"/>
    <mergeCell ref="BJ48:BY48"/>
    <mergeCell ref="B49:E49"/>
    <mergeCell ref="F49:AL49"/>
    <mergeCell ref="AM49:BF49"/>
    <mergeCell ref="BG49:BI49"/>
    <mergeCell ref="BJ49:BY49"/>
    <mergeCell ref="B50:E50"/>
    <mergeCell ref="F50:AL50"/>
    <mergeCell ref="AM50:BF50"/>
    <mergeCell ref="BG50:BI50"/>
    <mergeCell ref="BJ50:BY50"/>
    <mergeCell ref="B51:E51"/>
    <mergeCell ref="F51:AL51"/>
    <mergeCell ref="AM51:BF51"/>
    <mergeCell ref="BG51:BI51"/>
    <mergeCell ref="BJ51:BY51"/>
    <mergeCell ref="B52:E52"/>
    <mergeCell ref="F52:AL52"/>
    <mergeCell ref="AM52:BF52"/>
    <mergeCell ref="BG52:BI52"/>
    <mergeCell ref="BJ52:BY52"/>
    <mergeCell ref="B53:E53"/>
    <mergeCell ref="F53:AL53"/>
    <mergeCell ref="AM53:BF53"/>
    <mergeCell ref="BG53:BI53"/>
    <mergeCell ref="BJ53:BY53"/>
    <mergeCell ref="B54:E54"/>
    <mergeCell ref="F54:AL54"/>
    <mergeCell ref="AM54:BF54"/>
    <mergeCell ref="BG54:BI54"/>
    <mergeCell ref="BJ54:BY54"/>
    <mergeCell ref="B55:E55"/>
    <mergeCell ref="F55:AL55"/>
    <mergeCell ref="AM55:BF55"/>
    <mergeCell ref="BG55:BI55"/>
    <mergeCell ref="BJ55:BY55"/>
    <mergeCell ref="BN59:BY59"/>
    <mergeCell ref="B58:C58"/>
    <mergeCell ref="D58:AI58"/>
    <mergeCell ref="AJ58:AL58"/>
    <mergeCell ref="AM58:BF58"/>
    <mergeCell ref="BG58:BI58"/>
    <mergeCell ref="BJ58:BY58"/>
    <mergeCell ref="B56:E56"/>
    <mergeCell ref="F56:AL56"/>
    <mergeCell ref="AM56:BF56"/>
    <mergeCell ref="BG56:BI56"/>
    <mergeCell ref="BJ56:BY56"/>
    <mergeCell ref="B57:E57"/>
    <mergeCell ref="F57:AL57"/>
    <mergeCell ref="AM57:BF57"/>
    <mergeCell ref="BG57:BI57"/>
    <mergeCell ref="BJ57:BY57"/>
  </mergeCells>
  <printOptions horizontalCentered="1" verticalCentered="1"/>
  <pageMargins left="0" right="0" top="0" bottom="0" header="0" footer="0"/>
  <pageSetup paperSize="9" scale="9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CA42"/>
  <sheetViews>
    <sheetView showGridLines="0" workbookViewId="0">
      <selection activeCell="B1" sqref="A1:BZ42"/>
    </sheetView>
  </sheetViews>
  <sheetFormatPr baseColWidth="10" defaultColWidth="1.5546875" defaultRowHeight="12.75" x14ac:dyDescent="0.2"/>
  <cols>
    <col min="1" max="1" width="0.44140625" style="98" customWidth="1"/>
    <col min="2" max="6" width="1.5546875" style="98"/>
    <col min="7" max="11" width="1.44140625" style="98" customWidth="1"/>
    <col min="12" max="12" width="4" style="98" customWidth="1"/>
    <col min="13" max="21" width="1.44140625" style="98" customWidth="1"/>
    <col min="22" max="22" width="2" style="98" customWidth="1"/>
    <col min="23" max="31" width="1.44140625" style="98" customWidth="1"/>
    <col min="32" max="32" width="0.77734375" style="98" customWidth="1"/>
    <col min="33" max="37" width="1.44140625" style="98" customWidth="1"/>
    <col min="38" max="38" width="1.88671875" style="98" customWidth="1"/>
    <col min="39" max="39" width="1.5546875" style="98" customWidth="1"/>
    <col min="40" max="58" width="1.44140625" style="98" customWidth="1"/>
    <col min="59" max="59" width="1.5546875" style="98" customWidth="1"/>
    <col min="60" max="62" width="1.6640625" style="98" customWidth="1"/>
    <col min="63" max="63" width="1.21875" style="98" customWidth="1"/>
    <col min="64" max="77" width="1.44140625" style="98" customWidth="1"/>
    <col min="78" max="78" width="2.33203125" style="98" customWidth="1"/>
    <col min="79" max="16384" width="1.5546875" style="98"/>
  </cols>
  <sheetData>
    <row r="1" spans="1:78" x14ac:dyDescent="0.2">
      <c r="AY1" s="718">
        <f>'CAS-2-G50-3JANV-'!F5</f>
        <v>42736</v>
      </c>
      <c r="AZ1" s="719"/>
      <c r="BA1" s="719"/>
      <c r="BB1" s="719"/>
      <c r="BC1" s="719"/>
      <c r="BD1" s="719"/>
      <c r="BE1" s="719"/>
      <c r="BF1" s="719"/>
      <c r="BG1" s="719" t="str">
        <f>'CAS-2-G50-3JANV-'!G5</f>
        <v>BENSAIFI KAMEL</v>
      </c>
      <c r="BH1" s="719"/>
      <c r="BI1" s="719"/>
      <c r="BJ1" s="719"/>
      <c r="BK1" s="719"/>
      <c r="BL1" s="719"/>
      <c r="BM1" s="719"/>
      <c r="BN1" s="719"/>
      <c r="BO1" s="719"/>
      <c r="BP1" s="719"/>
      <c r="BQ1" s="719"/>
      <c r="BR1" s="719"/>
    </row>
    <row r="2" spans="1:78" ht="18" customHeight="1" x14ac:dyDescent="0.25">
      <c r="B2" s="437" t="s">
        <v>265</v>
      </c>
      <c r="C2" s="438"/>
      <c r="D2" s="438"/>
      <c r="E2" s="438"/>
      <c r="F2" s="438"/>
      <c r="G2" s="438"/>
      <c r="H2" s="438"/>
      <c r="I2" s="438"/>
      <c r="J2" s="438"/>
      <c r="K2" s="438"/>
      <c r="L2" s="438"/>
      <c r="M2" s="438"/>
      <c r="N2" s="438"/>
      <c r="O2" s="438"/>
      <c r="P2" s="438"/>
      <c r="Q2" s="438"/>
      <c r="R2" s="438"/>
      <c r="S2" s="438"/>
      <c r="T2" s="438"/>
      <c r="U2" s="438"/>
      <c r="V2" s="438"/>
      <c r="W2" s="438"/>
      <c r="X2" s="438"/>
      <c r="Y2" s="438"/>
      <c r="Z2" s="438"/>
      <c r="AA2" s="438"/>
      <c r="AB2" s="438"/>
      <c r="AC2" s="438"/>
      <c r="AD2" s="438"/>
      <c r="AE2" s="438"/>
      <c r="AF2" s="438"/>
      <c r="AG2" s="438"/>
      <c r="AH2" s="438"/>
      <c r="AI2" s="438"/>
      <c r="AJ2" s="438"/>
      <c r="AK2" s="438"/>
      <c r="AL2" s="438"/>
      <c r="AM2" s="438"/>
      <c r="AN2" s="439" t="s">
        <v>266</v>
      </c>
      <c r="AO2" s="439"/>
      <c r="AP2" s="439"/>
      <c r="AQ2" s="439"/>
      <c r="AR2" s="439"/>
      <c r="AS2" s="439"/>
      <c r="AT2" s="439"/>
      <c r="AU2" s="439"/>
      <c r="AV2" s="439"/>
      <c r="AW2" s="439"/>
      <c r="AX2" s="439"/>
      <c r="AY2" s="439"/>
      <c r="AZ2" s="439"/>
      <c r="BA2" s="439"/>
      <c r="BB2" s="439"/>
      <c r="BC2" s="439"/>
      <c r="BD2" s="439"/>
      <c r="BE2" s="439"/>
      <c r="BF2" s="439"/>
      <c r="BG2" s="439"/>
      <c r="BH2" s="439"/>
      <c r="BI2" s="439"/>
      <c r="BJ2" s="439"/>
      <c r="BK2" s="439"/>
      <c r="BL2" s="439"/>
      <c r="BM2" s="439"/>
      <c r="BN2" s="439"/>
      <c r="BO2" s="439"/>
      <c r="BP2" s="439"/>
      <c r="BQ2" s="439"/>
      <c r="BR2" s="439"/>
      <c r="BS2" s="439"/>
      <c r="BT2" s="439"/>
      <c r="BU2" s="439"/>
      <c r="BV2" s="439"/>
      <c r="BW2" s="439"/>
      <c r="BX2" s="439"/>
      <c r="BY2" s="439"/>
      <c r="BZ2" s="440"/>
    </row>
    <row r="3" spans="1:78" ht="15.75" x14ac:dyDescent="0.2">
      <c r="B3" s="422" t="s">
        <v>221</v>
      </c>
      <c r="C3" s="423"/>
      <c r="D3" s="423"/>
      <c r="E3" s="424"/>
      <c r="F3" s="698" t="s">
        <v>222</v>
      </c>
      <c r="G3" s="699"/>
      <c r="H3" s="699"/>
      <c r="I3" s="699"/>
      <c r="J3" s="699"/>
      <c r="K3" s="699"/>
      <c r="L3" s="699"/>
      <c r="M3" s="699"/>
      <c r="N3" s="699"/>
      <c r="O3" s="699"/>
      <c r="P3" s="699"/>
      <c r="Q3" s="699"/>
      <c r="R3" s="699"/>
      <c r="S3" s="699"/>
      <c r="T3" s="699"/>
      <c r="U3" s="699"/>
      <c r="V3" s="699"/>
      <c r="W3" s="700" t="s">
        <v>267</v>
      </c>
      <c r="X3" s="700"/>
      <c r="Y3" s="700"/>
      <c r="Z3" s="700"/>
      <c r="AA3" s="700"/>
      <c r="AB3" s="700"/>
      <c r="AC3" s="700"/>
      <c r="AD3" s="700"/>
      <c r="AE3" s="700"/>
      <c r="AF3" s="700"/>
      <c r="AG3" s="700"/>
      <c r="AH3" s="700"/>
      <c r="AI3" s="700"/>
      <c r="AJ3" s="700"/>
      <c r="AK3" s="700"/>
      <c r="AL3" s="701"/>
      <c r="AM3" s="425" t="s">
        <v>224</v>
      </c>
      <c r="AN3" s="426"/>
      <c r="AO3" s="426"/>
      <c r="AP3" s="426"/>
      <c r="AQ3" s="426"/>
      <c r="AR3" s="426"/>
      <c r="AS3" s="426"/>
      <c r="AT3" s="426"/>
      <c r="AU3" s="426"/>
      <c r="AV3" s="426"/>
      <c r="AW3" s="426"/>
      <c r="AX3" s="426"/>
      <c r="AY3" s="426"/>
      <c r="AZ3" s="426"/>
      <c r="BA3" s="426"/>
      <c r="BB3" s="426"/>
      <c r="BC3" s="426"/>
      <c r="BD3" s="426"/>
      <c r="BE3" s="426"/>
      <c r="BF3" s="427"/>
      <c r="BG3" s="425" t="s">
        <v>248</v>
      </c>
      <c r="BH3" s="426"/>
      <c r="BI3" s="426"/>
      <c r="BJ3" s="427"/>
      <c r="BK3" s="425" t="s">
        <v>225</v>
      </c>
      <c r="BL3" s="426"/>
      <c r="BM3" s="426"/>
      <c r="BN3" s="426"/>
      <c r="BO3" s="426"/>
      <c r="BP3" s="426"/>
      <c r="BQ3" s="426"/>
      <c r="BR3" s="426"/>
      <c r="BS3" s="426"/>
      <c r="BT3" s="426"/>
      <c r="BU3" s="426"/>
      <c r="BV3" s="426"/>
      <c r="BW3" s="426"/>
      <c r="BX3" s="426"/>
      <c r="BY3" s="426"/>
      <c r="BZ3" s="427"/>
    </row>
    <row r="4" spans="1:78" ht="4.5" customHeight="1" x14ac:dyDescent="0.2">
      <c r="B4" s="703" t="s">
        <v>268</v>
      </c>
      <c r="C4" s="704"/>
      <c r="D4" s="704"/>
      <c r="E4" s="705"/>
      <c r="F4" s="709" t="s">
        <v>269</v>
      </c>
      <c r="G4" s="710"/>
      <c r="H4" s="710"/>
      <c r="I4" s="710"/>
      <c r="J4" s="710"/>
      <c r="K4" s="710"/>
      <c r="L4" s="710"/>
      <c r="M4" s="710"/>
      <c r="N4" s="710"/>
      <c r="O4" s="710"/>
      <c r="P4" s="710"/>
      <c r="Q4" s="710"/>
      <c r="R4" s="710"/>
      <c r="S4" s="710"/>
      <c r="T4" s="710"/>
      <c r="U4" s="710"/>
      <c r="V4" s="710"/>
      <c r="W4" s="710"/>
      <c r="X4" s="710"/>
      <c r="Y4" s="710"/>
      <c r="Z4" s="710"/>
      <c r="AA4" s="710"/>
      <c r="AB4" s="710"/>
      <c r="AC4" s="710"/>
      <c r="AD4" s="710"/>
      <c r="AE4" s="710"/>
      <c r="AF4" s="710"/>
      <c r="AG4" s="710"/>
      <c r="AH4" s="710"/>
      <c r="AI4" s="710"/>
      <c r="AJ4" s="710"/>
      <c r="AK4" s="710"/>
      <c r="AL4" s="711"/>
      <c r="AM4" s="664">
        <v>0</v>
      </c>
      <c r="AN4" s="665"/>
      <c r="AO4" s="665"/>
      <c r="AP4" s="665"/>
      <c r="AQ4" s="665"/>
      <c r="AR4" s="665"/>
      <c r="AS4" s="665"/>
      <c r="AT4" s="665"/>
      <c r="AU4" s="665"/>
      <c r="AV4" s="665"/>
      <c r="AW4" s="665"/>
      <c r="AX4" s="665"/>
      <c r="AY4" s="665"/>
      <c r="AZ4" s="665"/>
      <c r="BA4" s="665"/>
      <c r="BB4" s="665"/>
      <c r="BC4" s="665"/>
      <c r="BD4" s="665"/>
      <c r="BE4" s="665"/>
      <c r="BF4" s="666"/>
      <c r="BG4" s="685"/>
      <c r="BH4" s="429"/>
      <c r="BI4" s="429"/>
      <c r="BJ4" s="430"/>
      <c r="BK4" s="664">
        <v>0</v>
      </c>
      <c r="BL4" s="665"/>
      <c r="BM4" s="665"/>
      <c r="BN4" s="665"/>
      <c r="BO4" s="665"/>
      <c r="BP4" s="665"/>
      <c r="BQ4" s="665"/>
      <c r="BR4" s="665"/>
      <c r="BS4" s="665"/>
      <c r="BT4" s="665"/>
      <c r="BU4" s="665"/>
      <c r="BV4" s="665"/>
      <c r="BW4" s="665"/>
      <c r="BX4" s="665"/>
      <c r="BY4" s="665"/>
      <c r="BZ4" s="666"/>
    </row>
    <row r="5" spans="1:78" ht="12" customHeight="1" x14ac:dyDescent="0.2">
      <c r="B5" s="706"/>
      <c r="C5" s="707"/>
      <c r="D5" s="707"/>
      <c r="E5" s="708"/>
      <c r="F5" s="692"/>
      <c r="G5" s="693"/>
      <c r="H5" s="693"/>
      <c r="I5" s="693"/>
      <c r="J5" s="693"/>
      <c r="K5" s="693"/>
      <c r="L5" s="693"/>
      <c r="M5" s="693"/>
      <c r="N5" s="693"/>
      <c r="O5" s="693"/>
      <c r="P5" s="693"/>
      <c r="Q5" s="693"/>
      <c r="R5" s="693"/>
      <c r="S5" s="693"/>
      <c r="T5" s="693"/>
      <c r="U5" s="693"/>
      <c r="V5" s="693"/>
      <c r="W5" s="693"/>
      <c r="X5" s="693"/>
      <c r="Y5" s="693"/>
      <c r="Z5" s="693"/>
      <c r="AA5" s="693"/>
      <c r="AB5" s="693"/>
      <c r="AC5" s="693"/>
      <c r="AD5" s="693"/>
      <c r="AE5" s="693"/>
      <c r="AF5" s="693"/>
      <c r="AG5" s="693"/>
      <c r="AH5" s="693"/>
      <c r="AI5" s="693"/>
      <c r="AJ5" s="693"/>
      <c r="AK5" s="693"/>
      <c r="AL5" s="694"/>
      <c r="AM5" s="686"/>
      <c r="AN5" s="687"/>
      <c r="AO5" s="687"/>
      <c r="AP5" s="687"/>
      <c r="AQ5" s="687"/>
      <c r="AR5" s="687"/>
      <c r="AS5" s="687"/>
      <c r="AT5" s="687"/>
      <c r="AU5" s="687"/>
      <c r="AV5" s="687"/>
      <c r="AW5" s="687"/>
      <c r="AX5" s="687"/>
      <c r="AY5" s="687"/>
      <c r="AZ5" s="687"/>
      <c r="BA5" s="687"/>
      <c r="BB5" s="687"/>
      <c r="BC5" s="687"/>
      <c r="BD5" s="687"/>
      <c r="BE5" s="687"/>
      <c r="BF5" s="688"/>
      <c r="BG5" s="394"/>
      <c r="BH5" s="395"/>
      <c r="BI5" s="395"/>
      <c r="BJ5" s="396"/>
      <c r="BK5" s="686"/>
      <c r="BL5" s="687"/>
      <c r="BM5" s="687"/>
      <c r="BN5" s="687"/>
      <c r="BO5" s="687"/>
      <c r="BP5" s="687"/>
      <c r="BQ5" s="687"/>
      <c r="BR5" s="687"/>
      <c r="BS5" s="687"/>
      <c r="BT5" s="687"/>
      <c r="BU5" s="687"/>
      <c r="BV5" s="687"/>
      <c r="BW5" s="687"/>
      <c r="BX5" s="687"/>
      <c r="BY5" s="687"/>
      <c r="BZ5" s="688"/>
    </row>
    <row r="6" spans="1:78" ht="4.5" customHeight="1" x14ac:dyDescent="0.2">
      <c r="B6" s="706"/>
      <c r="C6" s="707"/>
      <c r="D6" s="707"/>
      <c r="E6" s="708"/>
      <c r="F6" s="403"/>
      <c r="G6" s="404"/>
      <c r="H6" s="404"/>
      <c r="I6" s="404"/>
      <c r="J6" s="404"/>
      <c r="K6" s="404"/>
      <c r="L6" s="404"/>
      <c r="M6" s="404"/>
      <c r="N6" s="404"/>
      <c r="O6" s="404"/>
      <c r="P6" s="404"/>
      <c r="Q6" s="404"/>
      <c r="R6" s="404"/>
      <c r="S6" s="404"/>
      <c r="T6" s="404"/>
      <c r="U6" s="404"/>
      <c r="V6" s="404"/>
      <c r="W6" s="404"/>
      <c r="X6" s="404"/>
      <c r="Y6" s="404"/>
      <c r="Z6" s="404"/>
      <c r="AA6" s="404"/>
      <c r="AB6" s="404"/>
      <c r="AC6" s="404"/>
      <c r="AD6" s="404"/>
      <c r="AE6" s="404"/>
      <c r="AF6" s="404"/>
      <c r="AG6" s="404"/>
      <c r="AH6" s="404"/>
      <c r="AI6" s="404"/>
      <c r="AJ6" s="404"/>
      <c r="AK6" s="404"/>
      <c r="AL6" s="405"/>
      <c r="AM6" s="406"/>
      <c r="AN6" s="407"/>
      <c r="AO6" s="407"/>
      <c r="AP6" s="407"/>
      <c r="AQ6" s="407"/>
      <c r="AR6" s="407"/>
      <c r="AS6" s="407"/>
      <c r="AT6" s="407"/>
      <c r="AU6" s="407"/>
      <c r="AV6" s="407"/>
      <c r="AW6" s="407"/>
      <c r="AX6" s="407"/>
      <c r="AY6" s="407"/>
      <c r="AZ6" s="407"/>
      <c r="BA6" s="407"/>
      <c r="BB6" s="407"/>
      <c r="BC6" s="407"/>
      <c r="BD6" s="407"/>
      <c r="BE6" s="407"/>
      <c r="BF6" s="408"/>
      <c r="BG6" s="403"/>
      <c r="BH6" s="404"/>
      <c r="BI6" s="404"/>
      <c r="BJ6" s="405"/>
      <c r="BK6" s="664"/>
      <c r="BL6" s="665"/>
      <c r="BM6" s="665"/>
      <c r="BN6" s="665"/>
      <c r="BO6" s="665"/>
      <c r="BP6" s="665"/>
      <c r="BQ6" s="665"/>
      <c r="BR6" s="665"/>
      <c r="BS6" s="665"/>
      <c r="BT6" s="665"/>
      <c r="BU6" s="665"/>
      <c r="BV6" s="665"/>
      <c r="BW6" s="665"/>
      <c r="BX6" s="665"/>
      <c r="BY6" s="665"/>
      <c r="BZ6" s="666"/>
    </row>
    <row r="7" spans="1:78" ht="12" customHeight="1" x14ac:dyDescent="0.2">
      <c r="B7" s="712"/>
      <c r="C7" s="713"/>
      <c r="D7" s="713"/>
      <c r="E7" s="714"/>
      <c r="F7" s="394"/>
      <c r="G7" s="395"/>
      <c r="H7" s="395"/>
      <c r="I7" s="395"/>
      <c r="J7" s="395"/>
      <c r="K7" s="395"/>
      <c r="L7" s="395"/>
      <c r="M7" s="395"/>
      <c r="N7" s="395"/>
      <c r="O7" s="395"/>
      <c r="P7" s="395"/>
      <c r="Q7" s="395"/>
      <c r="R7" s="395"/>
      <c r="S7" s="395"/>
      <c r="T7" s="395"/>
      <c r="U7" s="395"/>
      <c r="V7" s="395"/>
      <c r="W7" s="395"/>
      <c r="X7" s="395"/>
      <c r="Y7" s="395"/>
      <c r="Z7" s="395"/>
      <c r="AA7" s="395"/>
      <c r="AB7" s="395"/>
      <c r="AC7" s="395"/>
      <c r="AD7" s="395"/>
      <c r="AE7" s="395"/>
      <c r="AF7" s="395"/>
      <c r="AG7" s="395"/>
      <c r="AH7" s="395"/>
      <c r="AI7" s="395"/>
      <c r="AJ7" s="395"/>
      <c r="AK7" s="395"/>
      <c r="AL7" s="396"/>
      <c r="AM7" s="397"/>
      <c r="AN7" s="398"/>
      <c r="AO7" s="398"/>
      <c r="AP7" s="398"/>
      <c r="AQ7" s="398"/>
      <c r="AR7" s="398"/>
      <c r="AS7" s="398"/>
      <c r="AT7" s="398"/>
      <c r="AU7" s="398"/>
      <c r="AV7" s="398"/>
      <c r="AW7" s="398"/>
      <c r="AX7" s="398"/>
      <c r="AY7" s="398"/>
      <c r="AZ7" s="398"/>
      <c r="BA7" s="398"/>
      <c r="BB7" s="398"/>
      <c r="BC7" s="398"/>
      <c r="BD7" s="398"/>
      <c r="BE7" s="398"/>
      <c r="BF7" s="702"/>
      <c r="BG7" s="394"/>
      <c r="BH7" s="395"/>
      <c r="BI7" s="395"/>
      <c r="BJ7" s="396"/>
      <c r="BK7" s="686"/>
      <c r="BL7" s="687"/>
      <c r="BM7" s="687"/>
      <c r="BN7" s="687"/>
      <c r="BO7" s="687"/>
      <c r="BP7" s="687"/>
      <c r="BQ7" s="687"/>
      <c r="BR7" s="687"/>
      <c r="BS7" s="687"/>
      <c r="BT7" s="687"/>
      <c r="BU7" s="687"/>
      <c r="BV7" s="687"/>
      <c r="BW7" s="687"/>
      <c r="BX7" s="687"/>
      <c r="BY7" s="687"/>
      <c r="BZ7" s="688"/>
    </row>
    <row r="8" spans="1:78" ht="4.5" customHeight="1" x14ac:dyDescent="0.2">
      <c r="B8" s="712"/>
      <c r="C8" s="713"/>
      <c r="D8" s="713"/>
      <c r="E8" s="714"/>
      <c r="F8" s="403"/>
      <c r="G8" s="404"/>
      <c r="H8" s="404"/>
      <c r="I8" s="404"/>
      <c r="J8" s="404"/>
      <c r="K8" s="404"/>
      <c r="L8" s="404"/>
      <c r="M8" s="404"/>
      <c r="N8" s="404"/>
      <c r="O8" s="404"/>
      <c r="P8" s="404"/>
      <c r="Q8" s="404"/>
      <c r="R8" s="404"/>
      <c r="S8" s="404"/>
      <c r="T8" s="404"/>
      <c r="U8" s="404"/>
      <c r="V8" s="404"/>
      <c r="W8" s="404"/>
      <c r="X8" s="404"/>
      <c r="Y8" s="404"/>
      <c r="Z8" s="404"/>
      <c r="AA8" s="404"/>
      <c r="AB8" s="404"/>
      <c r="AC8" s="404"/>
      <c r="AD8" s="404"/>
      <c r="AE8" s="404"/>
      <c r="AF8" s="404"/>
      <c r="AG8" s="404"/>
      <c r="AH8" s="404"/>
      <c r="AI8" s="404"/>
      <c r="AJ8" s="404"/>
      <c r="AK8" s="404"/>
      <c r="AL8" s="405"/>
      <c r="AM8" s="406"/>
      <c r="AN8" s="407"/>
      <c r="AO8" s="407"/>
      <c r="AP8" s="407"/>
      <c r="AQ8" s="407"/>
      <c r="AR8" s="407"/>
      <c r="AS8" s="407"/>
      <c r="AT8" s="407"/>
      <c r="AU8" s="407"/>
      <c r="AV8" s="407"/>
      <c r="AW8" s="407"/>
      <c r="AX8" s="407"/>
      <c r="AY8" s="407"/>
      <c r="AZ8" s="407"/>
      <c r="BA8" s="407"/>
      <c r="BB8" s="407"/>
      <c r="BC8" s="407"/>
      <c r="BD8" s="407"/>
      <c r="BE8" s="407"/>
      <c r="BF8" s="408"/>
      <c r="BG8" s="403"/>
      <c r="BH8" s="404"/>
      <c r="BI8" s="404"/>
      <c r="BJ8" s="405"/>
      <c r="BK8" s="664"/>
      <c r="BL8" s="665"/>
      <c r="BM8" s="665"/>
      <c r="BN8" s="665"/>
      <c r="BO8" s="665"/>
      <c r="BP8" s="665"/>
      <c r="BQ8" s="665"/>
      <c r="BR8" s="665"/>
      <c r="BS8" s="665"/>
      <c r="BT8" s="665"/>
      <c r="BU8" s="665"/>
      <c r="BV8" s="665"/>
      <c r="BW8" s="665"/>
      <c r="BX8" s="665"/>
      <c r="BY8" s="665"/>
      <c r="BZ8" s="666"/>
    </row>
    <row r="9" spans="1:78" ht="12" customHeight="1" x14ac:dyDescent="0.2">
      <c r="B9" s="712"/>
      <c r="C9" s="713"/>
      <c r="D9" s="713"/>
      <c r="E9" s="714"/>
      <c r="F9" s="394"/>
      <c r="G9" s="395"/>
      <c r="H9" s="395"/>
      <c r="I9" s="395"/>
      <c r="J9" s="395"/>
      <c r="K9" s="395"/>
      <c r="L9" s="395"/>
      <c r="M9" s="395"/>
      <c r="N9" s="395"/>
      <c r="O9" s="395"/>
      <c r="P9" s="395"/>
      <c r="Q9" s="395"/>
      <c r="R9" s="395"/>
      <c r="S9" s="395"/>
      <c r="T9" s="395"/>
      <c r="U9" s="395"/>
      <c r="V9" s="395"/>
      <c r="W9" s="395"/>
      <c r="X9" s="395"/>
      <c r="Y9" s="395"/>
      <c r="Z9" s="395"/>
      <c r="AA9" s="395"/>
      <c r="AB9" s="395"/>
      <c r="AC9" s="395"/>
      <c r="AD9" s="395"/>
      <c r="AE9" s="395"/>
      <c r="AF9" s="395"/>
      <c r="AG9" s="395"/>
      <c r="AH9" s="395"/>
      <c r="AI9" s="395"/>
      <c r="AJ9" s="395"/>
      <c r="AK9" s="395"/>
      <c r="AL9" s="396"/>
      <c r="AM9" s="397"/>
      <c r="AN9" s="398"/>
      <c r="AO9" s="398"/>
      <c r="AP9" s="398"/>
      <c r="AQ9" s="398"/>
      <c r="AR9" s="398"/>
      <c r="AS9" s="398"/>
      <c r="AT9" s="398"/>
      <c r="AU9" s="398"/>
      <c r="AV9" s="398"/>
      <c r="AW9" s="398"/>
      <c r="AX9" s="398"/>
      <c r="AY9" s="398"/>
      <c r="AZ9" s="398"/>
      <c r="BA9" s="398"/>
      <c r="BB9" s="398"/>
      <c r="BC9" s="398"/>
      <c r="BD9" s="398"/>
      <c r="BE9" s="398"/>
      <c r="BF9" s="702"/>
      <c r="BG9" s="394"/>
      <c r="BH9" s="395"/>
      <c r="BI9" s="395"/>
      <c r="BJ9" s="396"/>
      <c r="BK9" s="667"/>
      <c r="BL9" s="668"/>
      <c r="BM9" s="668"/>
      <c r="BN9" s="668"/>
      <c r="BO9" s="668"/>
      <c r="BP9" s="668"/>
      <c r="BQ9" s="668"/>
      <c r="BR9" s="668"/>
      <c r="BS9" s="668"/>
      <c r="BT9" s="668"/>
      <c r="BU9" s="668"/>
      <c r="BV9" s="668"/>
      <c r="BW9" s="668"/>
      <c r="BX9" s="668"/>
      <c r="BY9" s="668"/>
      <c r="BZ9" s="669"/>
    </row>
    <row r="10" spans="1:78" ht="18.75" customHeight="1" x14ac:dyDescent="0.2">
      <c r="B10" s="715"/>
      <c r="C10" s="716"/>
      <c r="D10" s="716"/>
      <c r="E10" s="717"/>
      <c r="F10" s="390"/>
      <c r="G10" s="391"/>
      <c r="H10" s="391"/>
      <c r="I10" s="391"/>
      <c r="J10" s="391"/>
      <c r="K10" s="391"/>
      <c r="L10" s="391"/>
      <c r="M10" s="391"/>
      <c r="N10" s="391"/>
      <c r="O10" s="391"/>
      <c r="P10" s="391"/>
      <c r="Q10" s="391"/>
      <c r="R10" s="391"/>
      <c r="S10" s="391"/>
      <c r="T10" s="391"/>
      <c r="U10" s="391"/>
      <c r="V10" s="391"/>
      <c r="W10" s="391"/>
      <c r="X10" s="391"/>
      <c r="Y10" s="391"/>
      <c r="Z10" s="391"/>
      <c r="AA10" s="391"/>
      <c r="AB10" s="391"/>
      <c r="AC10" s="391"/>
      <c r="AD10" s="391"/>
      <c r="AE10" s="391"/>
      <c r="AF10" s="391"/>
      <c r="AG10" s="391"/>
      <c r="AH10" s="391"/>
      <c r="AI10" s="391"/>
      <c r="AJ10" s="391"/>
      <c r="AK10" s="391"/>
      <c r="AL10" s="391"/>
      <c r="AM10" s="401"/>
      <c r="AN10" s="402"/>
      <c r="AO10" s="402"/>
      <c r="AP10" s="402"/>
      <c r="AQ10" s="402"/>
      <c r="AR10" s="402"/>
      <c r="AS10" s="402"/>
      <c r="AT10" s="402"/>
      <c r="AU10" s="402"/>
      <c r="AV10" s="402"/>
      <c r="AW10" s="402"/>
      <c r="AX10" s="402"/>
      <c r="AY10" s="402"/>
      <c r="AZ10" s="402"/>
      <c r="BA10" s="402"/>
      <c r="BB10" s="402"/>
      <c r="BC10" s="402"/>
      <c r="BD10" s="402"/>
      <c r="BE10" s="402"/>
      <c r="BF10" s="402"/>
      <c r="BG10" s="390"/>
      <c r="BH10" s="391"/>
      <c r="BI10" s="391"/>
      <c r="BJ10" s="412"/>
      <c r="BK10" s="401"/>
      <c r="BL10" s="402"/>
      <c r="BM10" s="402"/>
      <c r="BN10" s="402"/>
      <c r="BO10" s="402"/>
      <c r="BP10" s="402"/>
      <c r="BQ10" s="402"/>
      <c r="BR10" s="402"/>
      <c r="BS10" s="402"/>
      <c r="BT10" s="402"/>
      <c r="BU10" s="402"/>
      <c r="BV10" s="402"/>
      <c r="BW10" s="402"/>
      <c r="BX10" s="402"/>
      <c r="BY10" s="402"/>
      <c r="BZ10" s="672"/>
    </row>
    <row r="11" spans="1:78" ht="18" customHeight="1" x14ac:dyDescent="0.2">
      <c r="B11" s="655">
        <v>4</v>
      </c>
      <c r="C11" s="656"/>
      <c r="D11" s="379"/>
      <c r="E11" s="380"/>
      <c r="F11" s="380"/>
      <c r="G11" s="380"/>
      <c r="H11" s="380"/>
      <c r="I11" s="380"/>
      <c r="J11" s="380"/>
      <c r="K11" s="380"/>
      <c r="L11" s="380"/>
      <c r="M11" s="380"/>
      <c r="N11" s="380"/>
      <c r="O11" s="380"/>
      <c r="P11" s="380"/>
      <c r="Q11" s="380"/>
      <c r="R11" s="380"/>
      <c r="S11" s="380"/>
      <c r="T11" s="380"/>
      <c r="U11" s="380"/>
      <c r="V11" s="380"/>
      <c r="W11" s="380"/>
      <c r="X11" s="380"/>
      <c r="Y11" s="380"/>
      <c r="Z11" s="380"/>
      <c r="AA11" s="380"/>
      <c r="AB11" s="380"/>
      <c r="AC11" s="380"/>
      <c r="AD11" s="380"/>
      <c r="AE11" s="380"/>
      <c r="AF11" s="380"/>
      <c r="AG11" s="380"/>
      <c r="AH11" s="380"/>
      <c r="AI11" s="380"/>
      <c r="AJ11" s="383" t="s">
        <v>238</v>
      </c>
      <c r="AK11" s="383"/>
      <c r="AL11" s="383"/>
      <c r="AM11" s="384">
        <f>SUM(AM4:AM9)</f>
        <v>0</v>
      </c>
      <c r="AN11" s="385"/>
      <c r="AO11" s="385"/>
      <c r="AP11" s="385"/>
      <c r="AQ11" s="385"/>
      <c r="AR11" s="385"/>
      <c r="AS11" s="385"/>
      <c r="AT11" s="385"/>
      <c r="AU11" s="385"/>
      <c r="AV11" s="385"/>
      <c r="AW11" s="385"/>
      <c r="AX11" s="385"/>
      <c r="AY11" s="385"/>
      <c r="AZ11" s="385"/>
      <c r="BA11" s="385"/>
      <c r="BB11" s="385"/>
      <c r="BC11" s="385"/>
      <c r="BD11" s="385"/>
      <c r="BE11" s="385"/>
      <c r="BF11" s="385"/>
      <c r="BG11" s="377"/>
      <c r="BH11" s="386"/>
      <c r="BI11" s="386"/>
      <c r="BJ11" s="378"/>
      <c r="BK11" s="384">
        <f>SUM(BK4:BK9)</f>
        <v>0</v>
      </c>
      <c r="BL11" s="385"/>
      <c r="BM11" s="385"/>
      <c r="BN11" s="385"/>
      <c r="BO11" s="385"/>
      <c r="BP11" s="385"/>
      <c r="BQ11" s="385"/>
      <c r="BR11" s="385"/>
      <c r="BS11" s="385"/>
      <c r="BT11" s="385"/>
      <c r="BU11" s="385"/>
      <c r="BV11" s="385"/>
      <c r="BW11" s="385"/>
      <c r="BX11" s="385"/>
      <c r="BY11" s="385"/>
      <c r="BZ11" s="659"/>
    </row>
    <row r="12" spans="1:78" ht="8.25" customHeight="1" x14ac:dyDescent="0.2">
      <c r="A12" s="695"/>
      <c r="B12" s="695"/>
      <c r="C12" s="695"/>
      <c r="D12" s="695"/>
      <c r="E12" s="695"/>
      <c r="F12" s="695"/>
      <c r="G12" s="695"/>
      <c r="H12" s="695"/>
      <c r="I12" s="695"/>
      <c r="J12" s="695"/>
      <c r="K12" s="695"/>
      <c r="L12" s="695"/>
      <c r="M12" s="695"/>
      <c r="N12" s="695"/>
      <c r="O12" s="695"/>
      <c r="P12" s="695"/>
      <c r="Q12" s="695"/>
      <c r="R12" s="695"/>
      <c r="S12" s="695"/>
      <c r="T12" s="695"/>
      <c r="U12" s="695"/>
      <c r="V12" s="695"/>
      <c r="W12" s="695"/>
      <c r="X12" s="695"/>
      <c r="Y12" s="695"/>
      <c r="Z12" s="695"/>
      <c r="AA12" s="695"/>
      <c r="AB12" s="695"/>
      <c r="AC12" s="695"/>
      <c r="AD12" s="695"/>
      <c r="AE12" s="695"/>
      <c r="AF12" s="695"/>
      <c r="AG12" s="695"/>
      <c r="AH12" s="695"/>
      <c r="AI12" s="695"/>
      <c r="AJ12" s="695"/>
      <c r="AK12" s="695"/>
      <c r="AL12" s="695"/>
      <c r="AM12" s="695"/>
      <c r="AN12" s="695"/>
      <c r="AO12" s="695"/>
      <c r="AP12" s="695"/>
      <c r="AQ12" s="695"/>
      <c r="AR12" s="695"/>
      <c r="AS12" s="695"/>
      <c r="AT12" s="695"/>
      <c r="AU12" s="695"/>
      <c r="AV12" s="695"/>
      <c r="AW12" s="695"/>
      <c r="AX12" s="695"/>
      <c r="AY12" s="695"/>
      <c r="AZ12" s="695"/>
      <c r="BA12" s="695"/>
      <c r="BB12" s="695"/>
      <c r="BC12" s="695"/>
      <c r="BD12" s="695"/>
      <c r="BE12" s="695"/>
      <c r="BF12" s="695"/>
      <c r="BG12" s="695"/>
      <c r="BH12" s="695"/>
      <c r="BI12" s="695"/>
      <c r="BJ12" s="695"/>
      <c r="BK12" s="695"/>
      <c r="BL12" s="695"/>
      <c r="BM12" s="695"/>
      <c r="BN12" s="695"/>
      <c r="BO12" s="695"/>
      <c r="BP12" s="695"/>
      <c r="BQ12" s="695"/>
      <c r="BR12" s="695"/>
      <c r="BS12" s="695"/>
      <c r="BT12" s="695"/>
      <c r="BU12" s="695"/>
      <c r="BV12" s="695"/>
      <c r="BW12" s="695"/>
      <c r="BX12" s="695"/>
      <c r="BY12" s="695"/>
      <c r="BZ12" s="695"/>
    </row>
    <row r="13" spans="1:78" ht="15.75" x14ac:dyDescent="0.2">
      <c r="B13" s="437" t="s">
        <v>270</v>
      </c>
      <c r="C13" s="438"/>
      <c r="D13" s="438"/>
      <c r="E13" s="438"/>
      <c r="F13" s="438"/>
      <c r="G13" s="438"/>
      <c r="H13" s="438"/>
      <c r="I13" s="438"/>
      <c r="J13" s="438"/>
      <c r="K13" s="438"/>
      <c r="L13" s="438"/>
      <c r="M13" s="438"/>
      <c r="N13" s="438"/>
      <c r="O13" s="438"/>
      <c r="P13" s="438"/>
      <c r="Q13" s="438"/>
      <c r="R13" s="438"/>
      <c r="S13" s="438"/>
      <c r="T13" s="438"/>
      <c r="U13" s="438"/>
      <c r="V13" s="438"/>
      <c r="W13" s="438"/>
      <c r="X13" s="438"/>
      <c r="Y13" s="438"/>
      <c r="Z13" s="438"/>
      <c r="AA13" s="438"/>
      <c r="AB13" s="438"/>
      <c r="AC13" s="438"/>
      <c r="AD13" s="438"/>
      <c r="AE13" s="438"/>
      <c r="AF13" s="438"/>
      <c r="AG13" s="438"/>
      <c r="AH13" s="438"/>
      <c r="AI13" s="438"/>
      <c r="AJ13" s="438"/>
      <c r="AK13" s="438"/>
      <c r="AL13" s="438"/>
      <c r="AM13" s="696"/>
      <c r="AN13" s="696"/>
      <c r="AO13" s="696"/>
      <c r="AP13" s="696"/>
      <c r="AQ13" s="696"/>
      <c r="AR13" s="696"/>
      <c r="AS13" s="696"/>
      <c r="AT13" s="696"/>
      <c r="AU13" s="696"/>
      <c r="AV13" s="696"/>
      <c r="AW13" s="696"/>
      <c r="AX13" s="696"/>
      <c r="AY13" s="696"/>
      <c r="AZ13" s="696"/>
      <c r="BA13" s="696"/>
      <c r="BB13" s="696"/>
      <c r="BC13" s="696"/>
      <c r="BD13" s="696"/>
      <c r="BE13" s="696"/>
      <c r="BF13" s="696"/>
      <c r="BG13" s="696"/>
      <c r="BH13" s="696"/>
      <c r="BI13" s="696"/>
      <c r="BJ13" s="696"/>
      <c r="BK13" s="696"/>
      <c r="BL13" s="696"/>
      <c r="BM13" s="696"/>
      <c r="BN13" s="696"/>
      <c r="BO13" s="696"/>
      <c r="BP13" s="696"/>
      <c r="BQ13" s="696"/>
      <c r="BR13" s="696"/>
      <c r="BS13" s="696"/>
      <c r="BT13" s="696"/>
      <c r="BU13" s="696"/>
      <c r="BV13" s="696"/>
      <c r="BW13" s="696"/>
      <c r="BX13" s="696"/>
      <c r="BY13" s="696"/>
      <c r="BZ13" s="697"/>
    </row>
    <row r="14" spans="1:78" ht="15.75" x14ac:dyDescent="0.2">
      <c r="B14" s="422" t="s">
        <v>221</v>
      </c>
      <c r="C14" s="423"/>
      <c r="D14" s="423"/>
      <c r="E14" s="424"/>
      <c r="F14" s="698" t="s">
        <v>222</v>
      </c>
      <c r="G14" s="699"/>
      <c r="H14" s="699"/>
      <c r="I14" s="699"/>
      <c r="J14" s="699"/>
      <c r="K14" s="699"/>
      <c r="L14" s="699"/>
      <c r="M14" s="699"/>
      <c r="N14" s="699"/>
      <c r="O14" s="699"/>
      <c r="P14" s="699"/>
      <c r="Q14" s="699"/>
      <c r="R14" s="699"/>
      <c r="S14" s="699"/>
      <c r="T14" s="699"/>
      <c r="U14" s="699"/>
      <c r="V14" s="699"/>
      <c r="W14" s="700" t="s">
        <v>267</v>
      </c>
      <c r="X14" s="700"/>
      <c r="Y14" s="700"/>
      <c r="Z14" s="700"/>
      <c r="AA14" s="700"/>
      <c r="AB14" s="700"/>
      <c r="AC14" s="700"/>
      <c r="AD14" s="700"/>
      <c r="AE14" s="700"/>
      <c r="AF14" s="700"/>
      <c r="AG14" s="700"/>
      <c r="AH14" s="700"/>
      <c r="AI14" s="700"/>
      <c r="AJ14" s="700"/>
      <c r="AK14" s="700"/>
      <c r="AL14" s="701"/>
      <c r="AM14" s="425" t="s">
        <v>224</v>
      </c>
      <c r="AN14" s="426"/>
      <c r="AO14" s="426"/>
      <c r="AP14" s="426"/>
      <c r="AQ14" s="426"/>
      <c r="AR14" s="426"/>
      <c r="AS14" s="426"/>
      <c r="AT14" s="426"/>
      <c r="AU14" s="426"/>
      <c r="AV14" s="426"/>
      <c r="AW14" s="426"/>
      <c r="AX14" s="426"/>
      <c r="AY14" s="426"/>
      <c r="AZ14" s="426"/>
      <c r="BA14" s="426"/>
      <c r="BB14" s="426"/>
      <c r="BC14" s="426"/>
      <c r="BD14" s="426"/>
      <c r="BE14" s="426"/>
      <c r="BF14" s="427"/>
      <c r="BG14" s="425" t="s">
        <v>248</v>
      </c>
      <c r="BH14" s="426"/>
      <c r="BI14" s="426"/>
      <c r="BJ14" s="427"/>
      <c r="BK14" s="425" t="s">
        <v>225</v>
      </c>
      <c r="BL14" s="426"/>
      <c r="BM14" s="426"/>
      <c r="BN14" s="426"/>
      <c r="BO14" s="426"/>
      <c r="BP14" s="426"/>
      <c r="BQ14" s="426"/>
      <c r="BR14" s="426"/>
      <c r="BS14" s="426"/>
      <c r="BT14" s="426"/>
      <c r="BU14" s="426"/>
      <c r="BV14" s="426"/>
      <c r="BW14" s="426"/>
      <c r="BX14" s="426"/>
      <c r="BY14" s="426"/>
      <c r="BZ14" s="427"/>
    </row>
    <row r="15" spans="1:78" ht="4.5" customHeight="1" x14ac:dyDescent="0.2">
      <c r="B15" s="428"/>
      <c r="C15" s="429"/>
      <c r="D15" s="429"/>
      <c r="E15" s="430"/>
      <c r="F15" s="673" t="s">
        <v>271</v>
      </c>
      <c r="G15" s="674"/>
      <c r="H15" s="674"/>
      <c r="I15" s="674"/>
      <c r="J15" s="674"/>
      <c r="K15" s="674"/>
      <c r="L15" s="674"/>
      <c r="M15" s="674"/>
      <c r="N15" s="674"/>
      <c r="O15" s="674"/>
      <c r="P15" s="674"/>
      <c r="Q15" s="674"/>
      <c r="R15" s="674"/>
      <c r="S15" s="674"/>
      <c r="T15" s="674"/>
      <c r="U15" s="674"/>
      <c r="V15" s="674"/>
      <c r="W15" s="674"/>
      <c r="X15" s="674"/>
      <c r="Y15" s="674"/>
      <c r="Z15" s="674"/>
      <c r="AA15" s="674"/>
      <c r="AB15" s="674"/>
      <c r="AC15" s="674"/>
      <c r="AD15" s="674"/>
      <c r="AE15" s="674"/>
      <c r="AF15" s="674"/>
      <c r="AG15" s="674"/>
      <c r="AH15" s="674"/>
      <c r="AI15" s="674"/>
      <c r="AJ15" s="674"/>
      <c r="AK15" s="674"/>
      <c r="AL15" s="675"/>
      <c r="AM15" s="679"/>
      <c r="AN15" s="680"/>
      <c r="AO15" s="680"/>
      <c r="AP15" s="680"/>
      <c r="AQ15" s="680"/>
      <c r="AR15" s="680"/>
      <c r="AS15" s="680"/>
      <c r="AT15" s="680"/>
      <c r="AU15" s="680"/>
      <c r="AV15" s="680"/>
      <c r="AW15" s="680"/>
      <c r="AX15" s="680"/>
      <c r="AY15" s="680"/>
      <c r="AZ15" s="680"/>
      <c r="BA15" s="680"/>
      <c r="BB15" s="680"/>
      <c r="BC15" s="680"/>
      <c r="BD15" s="680"/>
      <c r="BE15" s="680"/>
      <c r="BF15" s="681"/>
      <c r="BG15" s="685"/>
      <c r="BH15" s="429"/>
      <c r="BI15" s="429"/>
      <c r="BJ15" s="430"/>
      <c r="BK15" s="664">
        <v>0</v>
      </c>
      <c r="BL15" s="665"/>
      <c r="BM15" s="665"/>
      <c r="BN15" s="665"/>
      <c r="BO15" s="665"/>
      <c r="BP15" s="665"/>
      <c r="BQ15" s="665"/>
      <c r="BR15" s="665"/>
      <c r="BS15" s="665"/>
      <c r="BT15" s="665"/>
      <c r="BU15" s="665"/>
      <c r="BV15" s="665"/>
      <c r="BW15" s="665"/>
      <c r="BX15" s="665"/>
      <c r="BY15" s="665"/>
      <c r="BZ15" s="666"/>
    </row>
    <row r="16" spans="1:78" ht="12" customHeight="1" x14ac:dyDescent="0.2">
      <c r="B16" s="390"/>
      <c r="C16" s="391"/>
      <c r="D16" s="391"/>
      <c r="E16" s="412"/>
      <c r="F16" s="676"/>
      <c r="G16" s="677"/>
      <c r="H16" s="677"/>
      <c r="I16" s="677"/>
      <c r="J16" s="677"/>
      <c r="K16" s="677"/>
      <c r="L16" s="677"/>
      <c r="M16" s="677"/>
      <c r="N16" s="677"/>
      <c r="O16" s="677"/>
      <c r="P16" s="677"/>
      <c r="Q16" s="677"/>
      <c r="R16" s="677"/>
      <c r="S16" s="677"/>
      <c r="T16" s="677"/>
      <c r="U16" s="677"/>
      <c r="V16" s="677"/>
      <c r="W16" s="677"/>
      <c r="X16" s="677"/>
      <c r="Y16" s="677"/>
      <c r="Z16" s="677"/>
      <c r="AA16" s="677"/>
      <c r="AB16" s="677"/>
      <c r="AC16" s="677"/>
      <c r="AD16" s="677"/>
      <c r="AE16" s="677"/>
      <c r="AF16" s="677"/>
      <c r="AG16" s="677"/>
      <c r="AH16" s="677"/>
      <c r="AI16" s="677"/>
      <c r="AJ16" s="677"/>
      <c r="AK16" s="677"/>
      <c r="AL16" s="678"/>
      <c r="AM16" s="682"/>
      <c r="AN16" s="683"/>
      <c r="AO16" s="683"/>
      <c r="AP16" s="683"/>
      <c r="AQ16" s="683"/>
      <c r="AR16" s="683"/>
      <c r="AS16" s="683"/>
      <c r="AT16" s="683"/>
      <c r="AU16" s="683"/>
      <c r="AV16" s="683"/>
      <c r="AW16" s="683"/>
      <c r="AX16" s="683"/>
      <c r="AY16" s="683"/>
      <c r="AZ16" s="683"/>
      <c r="BA16" s="683"/>
      <c r="BB16" s="683"/>
      <c r="BC16" s="683"/>
      <c r="BD16" s="683"/>
      <c r="BE16" s="683"/>
      <c r="BF16" s="684"/>
      <c r="BG16" s="394"/>
      <c r="BH16" s="395"/>
      <c r="BI16" s="395"/>
      <c r="BJ16" s="396"/>
      <c r="BK16" s="686"/>
      <c r="BL16" s="687"/>
      <c r="BM16" s="687"/>
      <c r="BN16" s="687"/>
      <c r="BO16" s="687"/>
      <c r="BP16" s="687"/>
      <c r="BQ16" s="687"/>
      <c r="BR16" s="687"/>
      <c r="BS16" s="687"/>
      <c r="BT16" s="687"/>
      <c r="BU16" s="687"/>
      <c r="BV16" s="687"/>
      <c r="BW16" s="687"/>
      <c r="BX16" s="687"/>
      <c r="BY16" s="687"/>
      <c r="BZ16" s="688"/>
    </row>
    <row r="17" spans="2:79" ht="4.5" customHeight="1" x14ac:dyDescent="0.2">
      <c r="B17" s="390"/>
      <c r="C17" s="391"/>
      <c r="D17" s="391"/>
      <c r="E17" s="412"/>
      <c r="F17" s="689" t="s">
        <v>272</v>
      </c>
      <c r="G17" s="690"/>
      <c r="H17" s="690"/>
      <c r="I17" s="690"/>
      <c r="J17" s="690"/>
      <c r="K17" s="690"/>
      <c r="L17" s="690"/>
      <c r="M17" s="690"/>
      <c r="N17" s="690"/>
      <c r="O17" s="690"/>
      <c r="P17" s="690"/>
      <c r="Q17" s="690"/>
      <c r="R17" s="690"/>
      <c r="S17" s="690"/>
      <c r="T17" s="690"/>
      <c r="U17" s="690"/>
      <c r="V17" s="690"/>
      <c r="W17" s="690"/>
      <c r="X17" s="690"/>
      <c r="Y17" s="690"/>
      <c r="Z17" s="690"/>
      <c r="AA17" s="690"/>
      <c r="AB17" s="690"/>
      <c r="AC17" s="690"/>
      <c r="AD17" s="690"/>
      <c r="AE17" s="690"/>
      <c r="AF17" s="690"/>
      <c r="AG17" s="690"/>
      <c r="AH17" s="690"/>
      <c r="AI17" s="690"/>
      <c r="AJ17" s="690"/>
      <c r="AK17" s="690"/>
      <c r="AL17" s="691"/>
      <c r="AM17" s="419"/>
      <c r="AN17" s="496"/>
      <c r="AO17" s="496"/>
      <c r="AP17" s="496"/>
      <c r="AQ17" s="496"/>
      <c r="AR17" s="496"/>
      <c r="AS17" s="496"/>
      <c r="AT17" s="496"/>
      <c r="AU17" s="496"/>
      <c r="AV17" s="496"/>
      <c r="AW17" s="496"/>
      <c r="AX17" s="496"/>
      <c r="AY17" s="496"/>
      <c r="AZ17" s="496"/>
      <c r="BA17" s="496"/>
      <c r="BB17" s="496"/>
      <c r="BC17" s="496"/>
      <c r="BD17" s="496"/>
      <c r="BE17" s="496"/>
      <c r="BF17" s="660"/>
      <c r="BG17" s="403"/>
      <c r="BH17" s="404"/>
      <c r="BI17" s="404"/>
      <c r="BJ17" s="405"/>
      <c r="BK17" s="664">
        <f>'[1]TAXE-FORMT'!F35</f>
        <v>0</v>
      </c>
      <c r="BL17" s="665"/>
      <c r="BM17" s="665"/>
      <c r="BN17" s="665"/>
      <c r="BO17" s="665"/>
      <c r="BP17" s="665"/>
      <c r="BQ17" s="665"/>
      <c r="BR17" s="665"/>
      <c r="BS17" s="665"/>
      <c r="BT17" s="665"/>
      <c r="BU17" s="665"/>
      <c r="BV17" s="665"/>
      <c r="BW17" s="665"/>
      <c r="BX17" s="665"/>
      <c r="BY17" s="665"/>
      <c r="BZ17" s="666"/>
    </row>
    <row r="18" spans="2:79" ht="12" customHeight="1" x14ac:dyDescent="0.2">
      <c r="B18" s="390"/>
      <c r="C18" s="391"/>
      <c r="D18" s="391"/>
      <c r="E18" s="412"/>
      <c r="F18" s="692"/>
      <c r="G18" s="693"/>
      <c r="H18" s="693"/>
      <c r="I18" s="693"/>
      <c r="J18" s="693"/>
      <c r="K18" s="693"/>
      <c r="L18" s="693"/>
      <c r="M18" s="693"/>
      <c r="N18" s="693"/>
      <c r="O18" s="693"/>
      <c r="P18" s="693"/>
      <c r="Q18" s="693"/>
      <c r="R18" s="693"/>
      <c r="S18" s="693"/>
      <c r="T18" s="693"/>
      <c r="U18" s="693"/>
      <c r="V18" s="693"/>
      <c r="W18" s="693"/>
      <c r="X18" s="693"/>
      <c r="Y18" s="693"/>
      <c r="Z18" s="693"/>
      <c r="AA18" s="693"/>
      <c r="AB18" s="693"/>
      <c r="AC18" s="693"/>
      <c r="AD18" s="693"/>
      <c r="AE18" s="693"/>
      <c r="AF18" s="693"/>
      <c r="AG18" s="693"/>
      <c r="AH18" s="693"/>
      <c r="AI18" s="693"/>
      <c r="AJ18" s="693"/>
      <c r="AK18" s="693"/>
      <c r="AL18" s="694"/>
      <c r="AM18" s="661"/>
      <c r="AN18" s="662"/>
      <c r="AO18" s="662"/>
      <c r="AP18" s="662"/>
      <c r="AQ18" s="662"/>
      <c r="AR18" s="662"/>
      <c r="AS18" s="662"/>
      <c r="AT18" s="662"/>
      <c r="AU18" s="662"/>
      <c r="AV18" s="662"/>
      <c r="AW18" s="662"/>
      <c r="AX18" s="662"/>
      <c r="AY18" s="662"/>
      <c r="AZ18" s="662"/>
      <c r="BA18" s="662"/>
      <c r="BB18" s="662"/>
      <c r="BC18" s="662"/>
      <c r="BD18" s="662"/>
      <c r="BE18" s="662"/>
      <c r="BF18" s="663"/>
      <c r="BG18" s="394"/>
      <c r="BH18" s="395"/>
      <c r="BI18" s="395"/>
      <c r="BJ18" s="396"/>
      <c r="BK18" s="686"/>
      <c r="BL18" s="687"/>
      <c r="BM18" s="687"/>
      <c r="BN18" s="687"/>
      <c r="BO18" s="687"/>
      <c r="BP18" s="687"/>
      <c r="BQ18" s="687"/>
      <c r="BR18" s="687"/>
      <c r="BS18" s="687"/>
      <c r="BT18" s="687"/>
      <c r="BU18" s="687"/>
      <c r="BV18" s="687"/>
      <c r="BW18" s="687"/>
      <c r="BX18" s="687"/>
      <c r="BY18" s="687"/>
      <c r="BZ18" s="688"/>
    </row>
    <row r="19" spans="2:79" ht="4.5" customHeight="1" x14ac:dyDescent="0.2">
      <c r="B19" s="390"/>
      <c r="C19" s="391"/>
      <c r="D19" s="391"/>
      <c r="E19" s="412"/>
      <c r="F19" s="689" t="s">
        <v>273</v>
      </c>
      <c r="G19" s="690"/>
      <c r="H19" s="690"/>
      <c r="I19" s="690"/>
      <c r="J19" s="690"/>
      <c r="K19" s="690"/>
      <c r="L19" s="690"/>
      <c r="M19" s="690"/>
      <c r="N19" s="690"/>
      <c r="O19" s="690"/>
      <c r="P19" s="690"/>
      <c r="Q19" s="690"/>
      <c r="R19" s="690"/>
      <c r="S19" s="690"/>
      <c r="T19" s="690"/>
      <c r="U19" s="690"/>
      <c r="V19" s="690"/>
      <c r="W19" s="690"/>
      <c r="X19" s="690"/>
      <c r="Y19" s="690"/>
      <c r="Z19" s="690"/>
      <c r="AA19" s="690"/>
      <c r="AB19" s="690"/>
      <c r="AC19" s="690"/>
      <c r="AD19" s="690"/>
      <c r="AE19" s="690"/>
      <c r="AF19" s="690"/>
      <c r="AG19" s="690"/>
      <c r="AH19" s="690"/>
      <c r="AI19" s="690"/>
      <c r="AJ19" s="690"/>
      <c r="AK19" s="690"/>
      <c r="AL19" s="691"/>
      <c r="AM19" s="419"/>
      <c r="AN19" s="496"/>
      <c r="AO19" s="496"/>
      <c r="AP19" s="496"/>
      <c r="AQ19" s="496"/>
      <c r="AR19" s="496"/>
      <c r="AS19" s="496"/>
      <c r="AT19" s="496"/>
      <c r="AU19" s="496"/>
      <c r="AV19" s="496"/>
      <c r="AW19" s="496"/>
      <c r="AX19" s="496"/>
      <c r="AY19" s="496"/>
      <c r="AZ19" s="496"/>
      <c r="BA19" s="496"/>
      <c r="BB19" s="496"/>
      <c r="BC19" s="496"/>
      <c r="BD19" s="496"/>
      <c r="BE19" s="496"/>
      <c r="BF19" s="660"/>
      <c r="BG19" s="403"/>
      <c r="BH19" s="404"/>
      <c r="BI19" s="404"/>
      <c r="BJ19" s="405"/>
      <c r="BK19" s="664">
        <v>0</v>
      </c>
      <c r="BL19" s="665"/>
      <c r="BM19" s="665"/>
      <c r="BN19" s="665"/>
      <c r="BO19" s="665"/>
      <c r="BP19" s="665"/>
      <c r="BQ19" s="665"/>
      <c r="BR19" s="665"/>
      <c r="BS19" s="665"/>
      <c r="BT19" s="665"/>
      <c r="BU19" s="665"/>
      <c r="BV19" s="665"/>
      <c r="BW19" s="665"/>
      <c r="BX19" s="665"/>
      <c r="BY19" s="665"/>
      <c r="BZ19" s="666"/>
    </row>
    <row r="20" spans="2:79" ht="12" customHeight="1" x14ac:dyDescent="0.2">
      <c r="B20" s="390"/>
      <c r="C20" s="391"/>
      <c r="D20" s="391"/>
      <c r="E20" s="412"/>
      <c r="F20" s="692"/>
      <c r="G20" s="693"/>
      <c r="H20" s="693"/>
      <c r="I20" s="693"/>
      <c r="J20" s="693"/>
      <c r="K20" s="693"/>
      <c r="L20" s="693"/>
      <c r="M20" s="693"/>
      <c r="N20" s="693"/>
      <c r="O20" s="693"/>
      <c r="P20" s="693"/>
      <c r="Q20" s="693"/>
      <c r="R20" s="693"/>
      <c r="S20" s="693"/>
      <c r="T20" s="693"/>
      <c r="U20" s="693"/>
      <c r="V20" s="693"/>
      <c r="W20" s="693"/>
      <c r="X20" s="693"/>
      <c r="Y20" s="693"/>
      <c r="Z20" s="693"/>
      <c r="AA20" s="693"/>
      <c r="AB20" s="693"/>
      <c r="AC20" s="693"/>
      <c r="AD20" s="693"/>
      <c r="AE20" s="693"/>
      <c r="AF20" s="693"/>
      <c r="AG20" s="693"/>
      <c r="AH20" s="693"/>
      <c r="AI20" s="693"/>
      <c r="AJ20" s="693"/>
      <c r="AK20" s="693"/>
      <c r="AL20" s="694"/>
      <c r="AM20" s="661"/>
      <c r="AN20" s="662"/>
      <c r="AO20" s="662"/>
      <c r="AP20" s="662"/>
      <c r="AQ20" s="662"/>
      <c r="AR20" s="662"/>
      <c r="AS20" s="662"/>
      <c r="AT20" s="662"/>
      <c r="AU20" s="662"/>
      <c r="AV20" s="662"/>
      <c r="AW20" s="662"/>
      <c r="AX20" s="662"/>
      <c r="AY20" s="662"/>
      <c r="AZ20" s="662"/>
      <c r="BA20" s="662"/>
      <c r="BB20" s="662"/>
      <c r="BC20" s="662"/>
      <c r="BD20" s="662"/>
      <c r="BE20" s="662"/>
      <c r="BF20" s="663"/>
      <c r="BG20" s="394"/>
      <c r="BH20" s="395"/>
      <c r="BI20" s="395"/>
      <c r="BJ20" s="396"/>
      <c r="BK20" s="667"/>
      <c r="BL20" s="668"/>
      <c r="BM20" s="668"/>
      <c r="BN20" s="668"/>
      <c r="BO20" s="668"/>
      <c r="BP20" s="668"/>
      <c r="BQ20" s="668"/>
      <c r="BR20" s="668"/>
      <c r="BS20" s="668"/>
      <c r="BT20" s="668"/>
      <c r="BU20" s="668"/>
      <c r="BV20" s="668"/>
      <c r="BW20" s="668"/>
      <c r="BX20" s="668"/>
      <c r="BY20" s="668"/>
      <c r="BZ20" s="669"/>
    </row>
    <row r="21" spans="2:79" ht="18.75" customHeight="1" x14ac:dyDescent="0.2">
      <c r="B21" s="547"/>
      <c r="C21" s="548"/>
      <c r="D21" s="548"/>
      <c r="E21" s="549"/>
      <c r="F21" s="390"/>
      <c r="G21" s="391"/>
      <c r="H21" s="391"/>
      <c r="I21" s="391"/>
      <c r="J21" s="391"/>
      <c r="K21" s="391"/>
      <c r="L21" s="391"/>
      <c r="M21" s="391"/>
      <c r="N21" s="391"/>
      <c r="O21" s="391"/>
      <c r="P21" s="391"/>
      <c r="Q21" s="391"/>
      <c r="R21" s="391"/>
      <c r="S21" s="391"/>
      <c r="T21" s="391"/>
      <c r="U21" s="391"/>
      <c r="V21" s="391"/>
      <c r="W21" s="391"/>
      <c r="X21" s="391"/>
      <c r="Y21" s="391"/>
      <c r="Z21" s="391"/>
      <c r="AA21" s="391"/>
      <c r="AB21" s="391"/>
      <c r="AC21" s="391"/>
      <c r="AD21" s="391"/>
      <c r="AE21" s="391"/>
      <c r="AF21" s="391"/>
      <c r="AG21" s="391"/>
      <c r="AH21" s="391"/>
      <c r="AI21" s="391"/>
      <c r="AJ21" s="391"/>
      <c r="AK21" s="391"/>
      <c r="AL21" s="391"/>
      <c r="AM21" s="670"/>
      <c r="AN21" s="671"/>
      <c r="AO21" s="671"/>
      <c r="AP21" s="671"/>
      <c r="AQ21" s="671"/>
      <c r="AR21" s="671"/>
      <c r="AS21" s="671"/>
      <c r="AT21" s="671"/>
      <c r="AU21" s="671"/>
      <c r="AV21" s="671"/>
      <c r="AW21" s="671"/>
      <c r="AX21" s="671"/>
      <c r="AY21" s="671"/>
      <c r="AZ21" s="671"/>
      <c r="BA21" s="671"/>
      <c r="BB21" s="671"/>
      <c r="BC21" s="671"/>
      <c r="BD21" s="671"/>
      <c r="BE21" s="671"/>
      <c r="BF21" s="671"/>
      <c r="BG21" s="390"/>
      <c r="BH21" s="391"/>
      <c r="BI21" s="391"/>
      <c r="BJ21" s="412"/>
      <c r="BK21" s="401"/>
      <c r="BL21" s="402"/>
      <c r="BM21" s="402"/>
      <c r="BN21" s="402"/>
      <c r="BO21" s="402"/>
      <c r="BP21" s="402"/>
      <c r="BQ21" s="402"/>
      <c r="BR21" s="402"/>
      <c r="BS21" s="402"/>
      <c r="BT21" s="402"/>
      <c r="BU21" s="402"/>
      <c r="BV21" s="402"/>
      <c r="BW21" s="402"/>
      <c r="BX21" s="402"/>
      <c r="BY21" s="402"/>
      <c r="BZ21" s="672"/>
    </row>
    <row r="22" spans="2:79" ht="18.75" customHeight="1" x14ac:dyDescent="0.2">
      <c r="B22" s="655">
        <v>5</v>
      </c>
      <c r="C22" s="656"/>
      <c r="D22" s="379"/>
      <c r="E22" s="380"/>
      <c r="F22" s="380"/>
      <c r="G22" s="380"/>
      <c r="H22" s="380"/>
      <c r="I22" s="380"/>
      <c r="J22" s="380"/>
      <c r="K22" s="380"/>
      <c r="L22" s="380"/>
      <c r="M22" s="380"/>
      <c r="N22" s="380"/>
      <c r="O22" s="380"/>
      <c r="P22" s="380"/>
      <c r="Q22" s="380"/>
      <c r="R22" s="380"/>
      <c r="S22" s="380"/>
      <c r="T22" s="380"/>
      <c r="U22" s="380"/>
      <c r="V22" s="380"/>
      <c r="W22" s="380"/>
      <c r="X22" s="380"/>
      <c r="Y22" s="380"/>
      <c r="Z22" s="380"/>
      <c r="AA22" s="380"/>
      <c r="AB22" s="380"/>
      <c r="AC22" s="380"/>
      <c r="AD22" s="380"/>
      <c r="AE22" s="380"/>
      <c r="AF22" s="380"/>
      <c r="AG22" s="380"/>
      <c r="AH22" s="380"/>
      <c r="AI22" s="380"/>
      <c r="AJ22" s="383" t="s">
        <v>238</v>
      </c>
      <c r="AK22" s="383"/>
      <c r="AL22" s="383"/>
      <c r="AM22" s="657">
        <f>SUM(AM15:AM20)</f>
        <v>0</v>
      </c>
      <c r="AN22" s="658"/>
      <c r="AO22" s="658"/>
      <c r="AP22" s="658"/>
      <c r="AQ22" s="658"/>
      <c r="AR22" s="658"/>
      <c r="AS22" s="658"/>
      <c r="AT22" s="658"/>
      <c r="AU22" s="658"/>
      <c r="AV22" s="658"/>
      <c r="AW22" s="658"/>
      <c r="AX22" s="658"/>
      <c r="AY22" s="658"/>
      <c r="AZ22" s="658"/>
      <c r="BA22" s="658"/>
      <c r="BB22" s="658"/>
      <c r="BC22" s="658"/>
      <c r="BD22" s="658"/>
      <c r="BE22" s="658"/>
      <c r="BF22" s="658"/>
      <c r="BG22" s="377"/>
      <c r="BH22" s="386"/>
      <c r="BI22" s="386"/>
      <c r="BJ22" s="378"/>
      <c r="BK22" s="384">
        <f>SUM(BK15:BK20)</f>
        <v>0</v>
      </c>
      <c r="BL22" s="385"/>
      <c r="BM22" s="385"/>
      <c r="BN22" s="385"/>
      <c r="BO22" s="385"/>
      <c r="BP22" s="385"/>
      <c r="BQ22" s="385"/>
      <c r="BR22" s="385"/>
      <c r="BS22" s="385"/>
      <c r="BT22" s="385"/>
      <c r="BU22" s="385"/>
      <c r="BV22" s="385"/>
      <c r="BW22" s="385"/>
      <c r="BX22" s="385"/>
      <c r="BY22" s="385"/>
      <c r="BZ22" s="659"/>
    </row>
    <row r="23" spans="2:79" ht="8.25" customHeight="1" x14ac:dyDescent="0.2"/>
    <row r="24" spans="2:79" x14ac:dyDescent="0.2">
      <c r="B24" s="422" t="s">
        <v>274</v>
      </c>
      <c r="C24" s="423"/>
      <c r="D24" s="423"/>
      <c r="E24" s="423"/>
      <c r="F24" s="423"/>
      <c r="G24" s="423"/>
      <c r="H24" s="423"/>
      <c r="I24" s="423"/>
      <c r="J24" s="423"/>
      <c r="K24" s="423"/>
      <c r="L24" s="423"/>
      <c r="M24" s="423"/>
      <c r="N24" s="423"/>
      <c r="O24" s="423"/>
      <c r="P24" s="423"/>
      <c r="Q24" s="423"/>
      <c r="R24" s="423"/>
      <c r="S24" s="423"/>
      <c r="T24" s="423"/>
      <c r="U24" s="423"/>
      <c r="V24" s="423"/>
      <c r="W24" s="646"/>
      <c r="X24" s="647"/>
      <c r="Y24" s="647"/>
      <c r="Z24" s="647"/>
      <c r="AA24" s="647"/>
      <c r="AB24" s="647"/>
      <c r="AC24" s="647"/>
      <c r="AD24" s="647"/>
      <c r="AE24" s="647"/>
      <c r="AF24" s="648"/>
      <c r="AG24" s="425" t="s">
        <v>275</v>
      </c>
      <c r="AH24" s="426"/>
      <c r="AI24" s="426"/>
      <c r="AJ24" s="426"/>
      <c r="AK24" s="426"/>
      <c r="AL24" s="426"/>
      <c r="AM24" s="426"/>
      <c r="AN24" s="426"/>
      <c r="AO24" s="426"/>
      <c r="AP24" s="426"/>
      <c r="AQ24" s="426"/>
      <c r="AR24" s="426"/>
      <c r="AS24" s="426"/>
      <c r="AT24" s="427"/>
      <c r="AU24" s="425" t="s">
        <v>276</v>
      </c>
      <c r="AV24" s="426"/>
      <c r="AW24" s="426"/>
      <c r="AX24" s="426"/>
      <c r="AY24" s="426"/>
      <c r="AZ24" s="426"/>
      <c r="BA24" s="426"/>
      <c r="BB24" s="426"/>
      <c r="BC24" s="426"/>
      <c r="BD24" s="426"/>
      <c r="BE24" s="426"/>
      <c r="BF24" s="426"/>
      <c r="BG24" s="426"/>
      <c r="BH24" s="426"/>
      <c r="BI24" s="426"/>
      <c r="BJ24" s="426"/>
      <c r="BK24" s="426"/>
      <c r="BL24" s="427"/>
      <c r="BM24" s="99" t="s">
        <v>277</v>
      </c>
      <c r="BN24" s="100"/>
      <c r="BO24" s="100"/>
      <c r="BP24" s="100"/>
      <c r="BQ24" s="100"/>
      <c r="BR24" s="100"/>
      <c r="BS24" s="100"/>
      <c r="BT24" s="100"/>
      <c r="BU24" s="100"/>
      <c r="BV24" s="100"/>
      <c r="BW24" s="100"/>
      <c r="BX24" s="100"/>
      <c r="BY24" s="100"/>
      <c r="BZ24" s="101"/>
    </row>
    <row r="25" spans="2:79" ht="13.5" customHeight="1" x14ac:dyDescent="0.2">
      <c r="B25" s="644"/>
      <c r="C25" s="645"/>
      <c r="D25" s="645"/>
      <c r="E25" s="645"/>
      <c r="F25" s="645"/>
      <c r="G25" s="645"/>
      <c r="H25" s="645"/>
      <c r="I25" s="645"/>
      <c r="J25" s="645"/>
      <c r="K25" s="645"/>
      <c r="L25" s="645"/>
      <c r="M25" s="645"/>
      <c r="N25" s="645"/>
      <c r="O25" s="645"/>
      <c r="P25" s="645"/>
      <c r="Q25" s="645"/>
      <c r="R25" s="645"/>
      <c r="S25" s="645"/>
      <c r="T25" s="645"/>
      <c r="U25" s="645"/>
      <c r="V25" s="645"/>
      <c r="W25" s="649"/>
      <c r="X25" s="650"/>
      <c r="Y25" s="650"/>
      <c r="Z25" s="650"/>
      <c r="AA25" s="650"/>
      <c r="AB25" s="650"/>
      <c r="AC25" s="650"/>
      <c r="AD25" s="650"/>
      <c r="AE25" s="650"/>
      <c r="AF25" s="651"/>
      <c r="AG25" s="652" t="s">
        <v>278</v>
      </c>
      <c r="AH25" s="653"/>
      <c r="AI25" s="653"/>
      <c r="AJ25" s="653"/>
      <c r="AK25" s="653"/>
      <c r="AL25" s="653"/>
      <c r="AM25" s="653"/>
      <c r="AN25" s="653"/>
      <c r="AO25" s="653"/>
      <c r="AP25" s="653"/>
      <c r="AQ25" s="653"/>
      <c r="AR25" s="653"/>
      <c r="AS25" s="653"/>
      <c r="AT25" s="654"/>
      <c r="AU25" s="652" t="s">
        <v>279</v>
      </c>
      <c r="AV25" s="653"/>
      <c r="AW25" s="653"/>
      <c r="AX25" s="653"/>
      <c r="AY25" s="653"/>
      <c r="AZ25" s="653"/>
      <c r="BA25" s="653"/>
      <c r="BB25" s="653"/>
      <c r="BC25" s="653"/>
      <c r="BD25" s="653"/>
      <c r="BE25" s="653"/>
      <c r="BF25" s="653"/>
      <c r="BG25" s="653"/>
      <c r="BH25" s="653"/>
      <c r="BI25" s="653"/>
      <c r="BJ25" s="653"/>
      <c r="BK25" s="653"/>
      <c r="BL25" s="654"/>
      <c r="BM25" s="635" t="s">
        <v>280</v>
      </c>
      <c r="BN25" s="636"/>
      <c r="BO25" s="636"/>
      <c r="BP25" s="636"/>
      <c r="BQ25" s="636"/>
      <c r="BR25" s="636"/>
      <c r="BS25" s="636"/>
      <c r="BT25" s="636"/>
      <c r="BU25" s="636"/>
      <c r="BV25" s="636"/>
      <c r="BW25" s="636"/>
      <c r="BX25" s="636"/>
      <c r="BY25" s="636"/>
      <c r="BZ25" s="637"/>
    </row>
    <row r="26" spans="2:79" x14ac:dyDescent="0.2">
      <c r="B26" s="638"/>
      <c r="C26" s="639"/>
      <c r="D26" s="639"/>
      <c r="E26" s="639"/>
      <c r="F26" s="639"/>
      <c r="G26" s="639"/>
      <c r="H26" s="639"/>
      <c r="I26" s="639"/>
      <c r="J26" s="639"/>
      <c r="K26" s="639"/>
      <c r="L26" s="639"/>
      <c r="M26" s="639"/>
      <c r="N26" s="639"/>
      <c r="O26" s="639"/>
      <c r="P26" s="639"/>
      <c r="Q26" s="639"/>
      <c r="R26" s="639"/>
      <c r="S26" s="639"/>
      <c r="T26" s="639"/>
      <c r="U26" s="639"/>
      <c r="V26" s="639"/>
      <c r="W26" s="638"/>
      <c r="X26" s="639"/>
      <c r="Y26" s="639"/>
      <c r="Z26" s="639"/>
      <c r="AA26" s="639"/>
      <c r="AB26" s="639"/>
      <c r="AC26" s="639"/>
      <c r="AD26" s="639"/>
      <c r="AE26" s="639"/>
      <c r="AF26" s="640"/>
      <c r="AG26" s="638"/>
      <c r="AH26" s="639"/>
      <c r="AI26" s="639"/>
      <c r="AJ26" s="639"/>
      <c r="AK26" s="639"/>
      <c r="AL26" s="639"/>
      <c r="AM26" s="639"/>
      <c r="AN26" s="639"/>
      <c r="AO26" s="639"/>
      <c r="AP26" s="639"/>
      <c r="AQ26" s="639"/>
      <c r="AR26" s="639"/>
      <c r="AS26" s="639"/>
      <c r="AT26" s="640"/>
      <c r="AU26" s="638"/>
      <c r="AV26" s="639"/>
      <c r="AW26" s="639"/>
      <c r="AX26" s="639"/>
      <c r="AY26" s="639"/>
      <c r="AZ26" s="639"/>
      <c r="BA26" s="639"/>
      <c r="BB26" s="639"/>
      <c r="BC26" s="639"/>
      <c r="BD26" s="639"/>
      <c r="BE26" s="639"/>
      <c r="BF26" s="639"/>
      <c r="BG26" s="639"/>
      <c r="BH26" s="639"/>
      <c r="BI26" s="639"/>
      <c r="BJ26" s="639"/>
      <c r="BK26" s="639"/>
      <c r="BL26" s="640"/>
      <c r="BM26" s="641"/>
      <c r="BN26" s="642"/>
      <c r="BO26" s="642"/>
      <c r="BP26" s="642"/>
      <c r="BQ26" s="642"/>
      <c r="BR26" s="642"/>
      <c r="BS26" s="642"/>
      <c r="BT26" s="642"/>
      <c r="BU26" s="642"/>
      <c r="BV26" s="642"/>
      <c r="BW26" s="642"/>
      <c r="BX26" s="642"/>
      <c r="BY26" s="642"/>
      <c r="BZ26" s="643"/>
    </row>
    <row r="27" spans="2:79" x14ac:dyDescent="0.2">
      <c r="B27" s="102"/>
      <c r="C27" s="103"/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2"/>
      <c r="X27" s="103"/>
      <c r="Y27" s="103"/>
      <c r="Z27" s="103"/>
      <c r="AA27" s="103"/>
      <c r="AB27" s="103"/>
      <c r="AC27" s="103"/>
      <c r="AD27" s="103"/>
      <c r="AE27" s="103"/>
      <c r="AF27" s="104"/>
      <c r="AG27" s="102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4"/>
      <c r="AU27" s="616" t="s">
        <v>281</v>
      </c>
      <c r="AV27" s="617"/>
      <c r="AW27" s="617"/>
      <c r="AX27" s="617"/>
      <c r="AY27" s="617"/>
      <c r="AZ27" s="617"/>
      <c r="BA27" s="617"/>
      <c r="BB27" s="617"/>
      <c r="BC27" s="617"/>
      <c r="BD27" s="617"/>
      <c r="BE27" s="617"/>
      <c r="BF27" s="617"/>
      <c r="BG27" s="617"/>
      <c r="BH27" s="617"/>
      <c r="BI27" s="617"/>
      <c r="BJ27" s="617"/>
      <c r="BK27" s="617"/>
      <c r="BL27" s="618"/>
      <c r="BM27" s="626" t="s">
        <v>282</v>
      </c>
      <c r="BN27" s="627"/>
      <c r="BO27" s="627"/>
      <c r="BP27" s="627"/>
      <c r="BQ27" s="627"/>
      <c r="BR27" s="627"/>
      <c r="BS27" s="627"/>
      <c r="BT27" s="627"/>
      <c r="BU27" s="627"/>
      <c r="BV27" s="627"/>
      <c r="BW27" s="627"/>
      <c r="BX27" s="627"/>
      <c r="BY27" s="627"/>
      <c r="BZ27" s="628"/>
      <c r="CA27" s="105"/>
    </row>
    <row r="28" spans="2:79" ht="15" customHeight="1" x14ac:dyDescent="0.25">
      <c r="B28" s="106" t="s">
        <v>283</v>
      </c>
      <c r="C28" s="107"/>
      <c r="D28" s="107"/>
      <c r="E28" s="107"/>
      <c r="F28" s="107"/>
      <c r="G28" s="107"/>
      <c r="H28" s="107"/>
      <c r="I28" s="107"/>
      <c r="J28" s="107"/>
      <c r="K28" s="108"/>
      <c r="L28" s="107"/>
      <c r="M28" s="107" t="s">
        <v>284</v>
      </c>
      <c r="N28" s="107"/>
      <c r="O28" s="107"/>
      <c r="P28" s="107"/>
      <c r="Q28" s="107"/>
      <c r="R28" s="107"/>
      <c r="S28" s="107"/>
      <c r="T28" s="107"/>
      <c r="U28" s="107"/>
      <c r="V28" s="107"/>
      <c r="W28" s="629">
        <f>'Cas-2-G50-1-JANV'!BJ32</f>
        <v>1680</v>
      </c>
      <c r="X28" s="630"/>
      <c r="Y28" s="630"/>
      <c r="Z28" s="630"/>
      <c r="AA28" s="630"/>
      <c r="AB28" s="630"/>
      <c r="AC28" s="630"/>
      <c r="AD28" s="630"/>
      <c r="AE28" s="630"/>
      <c r="AF28" s="631"/>
      <c r="AG28" s="102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4"/>
      <c r="AU28" s="616" t="s">
        <v>285</v>
      </c>
      <c r="AV28" s="617"/>
      <c r="AW28" s="617"/>
      <c r="AX28" s="617"/>
      <c r="AY28" s="617"/>
      <c r="AZ28" s="617"/>
      <c r="BA28" s="617"/>
      <c r="BB28" s="617"/>
      <c r="BC28" s="617"/>
      <c r="BD28" s="617"/>
      <c r="BE28" s="617"/>
      <c r="BF28" s="617"/>
      <c r="BG28" s="617"/>
      <c r="BH28" s="617"/>
      <c r="BI28" s="617"/>
      <c r="BJ28" s="617"/>
      <c r="BK28" s="617"/>
      <c r="BL28" s="618"/>
      <c r="BM28" s="593"/>
      <c r="BN28" s="594"/>
      <c r="BO28" s="594"/>
      <c r="BP28" s="594"/>
      <c r="BQ28" s="594"/>
      <c r="BR28" s="594"/>
      <c r="BS28" s="594"/>
      <c r="BT28" s="594"/>
      <c r="BU28" s="594"/>
      <c r="BV28" s="594"/>
      <c r="BW28" s="594"/>
      <c r="BX28" s="594"/>
      <c r="BY28" s="594"/>
      <c r="BZ28" s="595"/>
    </row>
    <row r="29" spans="2:79" ht="15" customHeight="1" x14ac:dyDescent="0.25">
      <c r="B29" s="106" t="s">
        <v>286</v>
      </c>
      <c r="C29" s="107"/>
      <c r="D29" s="107"/>
      <c r="E29" s="107"/>
      <c r="F29" s="107"/>
      <c r="G29" s="109" t="s">
        <v>287</v>
      </c>
      <c r="H29" s="107"/>
      <c r="I29" s="107"/>
      <c r="J29" s="107"/>
      <c r="K29" s="108"/>
      <c r="L29" s="107"/>
      <c r="M29" s="107" t="s">
        <v>288</v>
      </c>
      <c r="N29" s="107"/>
      <c r="O29" s="107"/>
      <c r="P29" s="107"/>
      <c r="Q29" s="110"/>
      <c r="R29" s="110"/>
      <c r="S29" s="110"/>
      <c r="T29" s="110"/>
      <c r="U29" s="110"/>
      <c r="V29" s="111"/>
      <c r="W29" s="623">
        <f>BK17</f>
        <v>0</v>
      </c>
      <c r="X29" s="624"/>
      <c r="Y29" s="624"/>
      <c r="Z29" s="624"/>
      <c r="AA29" s="624"/>
      <c r="AB29" s="624"/>
      <c r="AC29" s="624"/>
      <c r="AD29" s="624"/>
      <c r="AE29" s="624"/>
      <c r="AF29" s="625"/>
      <c r="AG29" s="112" t="s">
        <v>289</v>
      </c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4"/>
      <c r="AU29" s="616" t="s">
        <v>290</v>
      </c>
      <c r="AV29" s="617"/>
      <c r="AW29" s="617"/>
      <c r="AX29" s="617"/>
      <c r="AY29" s="617"/>
      <c r="AZ29" s="617"/>
      <c r="BA29" s="617"/>
      <c r="BB29" s="617"/>
      <c r="BC29" s="617"/>
      <c r="BD29" s="617"/>
      <c r="BE29" s="617"/>
      <c r="BF29" s="617"/>
      <c r="BG29" s="617"/>
      <c r="BH29" s="617"/>
      <c r="BI29" s="617"/>
      <c r="BJ29" s="617"/>
      <c r="BK29" s="617"/>
      <c r="BL29" s="618"/>
      <c r="BM29" s="632"/>
      <c r="BN29" s="633"/>
      <c r="BO29" s="633"/>
      <c r="BP29" s="633"/>
      <c r="BQ29" s="633"/>
      <c r="BR29" s="633"/>
      <c r="BS29" s="633"/>
      <c r="BT29" s="633"/>
      <c r="BU29" s="633"/>
      <c r="BV29" s="633"/>
      <c r="BW29" s="633"/>
      <c r="BX29" s="633"/>
      <c r="BY29" s="633"/>
      <c r="BZ29" s="634"/>
    </row>
    <row r="30" spans="2:79" ht="15" customHeight="1" x14ac:dyDescent="0.25">
      <c r="B30" s="106" t="s">
        <v>291</v>
      </c>
      <c r="C30" s="107"/>
      <c r="D30" s="107"/>
      <c r="E30" s="107"/>
      <c r="F30" s="107"/>
      <c r="G30" s="107"/>
      <c r="H30" s="107"/>
      <c r="I30" s="107"/>
      <c r="J30" s="107"/>
      <c r="K30" s="108"/>
      <c r="L30" s="107"/>
      <c r="M30" s="107" t="s">
        <v>292</v>
      </c>
      <c r="N30" s="107"/>
      <c r="O30" s="107"/>
      <c r="P30" s="107"/>
      <c r="Q30" s="110"/>
      <c r="R30" s="110"/>
      <c r="S30" s="110"/>
      <c r="T30" s="110"/>
      <c r="U30" s="110"/>
      <c r="V30" s="111"/>
      <c r="W30" s="620">
        <f>'Cas-2-G50-1-JANV'!BJ44</f>
        <v>0</v>
      </c>
      <c r="X30" s="621"/>
      <c r="Y30" s="621"/>
      <c r="Z30" s="621"/>
      <c r="AA30" s="621"/>
      <c r="AB30" s="621"/>
      <c r="AC30" s="621"/>
      <c r="AD30" s="621"/>
      <c r="AE30" s="621"/>
      <c r="AF30" s="622"/>
      <c r="AG30" s="112" t="s">
        <v>293</v>
      </c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4"/>
      <c r="AU30" s="616" t="s">
        <v>294</v>
      </c>
      <c r="AV30" s="617"/>
      <c r="AW30" s="617"/>
      <c r="AX30" s="617"/>
      <c r="AY30" s="617"/>
      <c r="AZ30" s="617"/>
      <c r="BA30" s="617"/>
      <c r="BB30" s="617"/>
      <c r="BC30" s="617"/>
      <c r="BD30" s="617"/>
      <c r="BE30" s="617"/>
      <c r="BF30" s="617"/>
      <c r="BG30" s="617"/>
      <c r="BH30" s="617"/>
      <c r="BI30" s="617"/>
      <c r="BJ30" s="617"/>
      <c r="BK30" s="617"/>
      <c r="BL30" s="618"/>
      <c r="BM30" s="619" t="s">
        <v>295</v>
      </c>
      <c r="BN30" s="617"/>
      <c r="BO30" s="617"/>
      <c r="BP30" s="617"/>
      <c r="BQ30" s="617"/>
      <c r="BR30" s="617"/>
      <c r="BS30" s="617"/>
      <c r="BT30" s="617"/>
      <c r="BU30" s="617"/>
      <c r="BV30" s="617"/>
      <c r="BW30" s="617"/>
      <c r="BX30" s="617"/>
      <c r="BY30" s="617"/>
      <c r="BZ30" s="618"/>
    </row>
    <row r="31" spans="2:79" ht="15" customHeight="1" x14ac:dyDescent="0.25">
      <c r="B31" s="106" t="s">
        <v>296</v>
      </c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 t="s">
        <v>297</v>
      </c>
      <c r="N31" s="107"/>
      <c r="O31" s="107"/>
      <c r="P31" s="107"/>
      <c r="Q31" s="110"/>
      <c r="R31" s="110"/>
      <c r="S31" s="110"/>
      <c r="T31" s="110"/>
      <c r="U31" s="110"/>
      <c r="V31" s="111"/>
      <c r="W31" s="623"/>
      <c r="X31" s="624"/>
      <c r="Y31" s="624"/>
      <c r="Z31" s="624"/>
      <c r="AA31" s="624"/>
      <c r="AB31" s="624"/>
      <c r="AC31" s="624"/>
      <c r="AD31" s="624"/>
      <c r="AE31" s="624"/>
      <c r="AF31" s="625"/>
      <c r="AG31" s="112" t="s">
        <v>298</v>
      </c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4"/>
      <c r="AU31" s="616" t="s">
        <v>299</v>
      </c>
      <c r="AV31" s="617"/>
      <c r="AW31" s="617"/>
      <c r="AX31" s="617"/>
      <c r="AY31" s="617"/>
      <c r="AZ31" s="617"/>
      <c r="BA31" s="617"/>
      <c r="BB31" s="617"/>
      <c r="BC31" s="617"/>
      <c r="BD31" s="617"/>
      <c r="BE31" s="617"/>
      <c r="BF31" s="617"/>
      <c r="BG31" s="617"/>
      <c r="BH31" s="617"/>
      <c r="BI31" s="617"/>
      <c r="BJ31" s="617"/>
      <c r="BK31" s="617"/>
      <c r="BL31" s="618"/>
      <c r="BM31" s="593"/>
      <c r="BN31" s="594"/>
      <c r="BO31" s="594"/>
      <c r="BP31" s="594"/>
      <c r="BQ31" s="594"/>
      <c r="BR31" s="594"/>
      <c r="BS31" s="594"/>
      <c r="BT31" s="594"/>
      <c r="BU31" s="594"/>
      <c r="BV31" s="594"/>
      <c r="BW31" s="594"/>
      <c r="BX31" s="594"/>
      <c r="BY31" s="594"/>
      <c r="BZ31" s="595"/>
    </row>
    <row r="32" spans="2:79" ht="15" customHeight="1" x14ac:dyDescent="0.25">
      <c r="B32" s="106" t="s">
        <v>300</v>
      </c>
      <c r="C32" s="107"/>
      <c r="D32" s="107"/>
      <c r="E32" s="107"/>
      <c r="F32" s="107"/>
      <c r="G32" s="107"/>
      <c r="H32" s="107"/>
      <c r="I32" s="107"/>
      <c r="J32" s="107"/>
      <c r="K32" s="107"/>
      <c r="L32" s="113">
        <v>0.1</v>
      </c>
      <c r="M32" s="107" t="s">
        <v>301</v>
      </c>
      <c r="N32" s="107"/>
      <c r="O32" s="107"/>
      <c r="P32" s="107"/>
      <c r="Q32" s="107"/>
      <c r="R32" s="107"/>
      <c r="S32" s="107"/>
      <c r="T32" s="107"/>
      <c r="U32" s="107"/>
      <c r="V32" s="107"/>
      <c r="W32" s="602">
        <f>'Cas-2-G50-1-JANV'!BJ46</f>
        <v>0</v>
      </c>
      <c r="X32" s="603"/>
      <c r="Y32" s="603"/>
      <c r="Z32" s="603"/>
      <c r="AA32" s="603"/>
      <c r="AB32" s="603"/>
      <c r="AC32" s="603"/>
      <c r="AD32" s="603"/>
      <c r="AE32" s="603"/>
      <c r="AF32" s="604"/>
      <c r="AG32" s="112" t="s">
        <v>302</v>
      </c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4"/>
      <c r="AU32" s="616" t="s">
        <v>303</v>
      </c>
      <c r="AV32" s="617"/>
      <c r="AW32" s="617"/>
      <c r="AX32" s="617"/>
      <c r="AY32" s="617"/>
      <c r="AZ32" s="617"/>
      <c r="BA32" s="617"/>
      <c r="BB32" s="617"/>
      <c r="BC32" s="617"/>
      <c r="BD32" s="617"/>
      <c r="BE32" s="617"/>
      <c r="BF32" s="617"/>
      <c r="BG32" s="617"/>
      <c r="BH32" s="617"/>
      <c r="BI32" s="617"/>
      <c r="BJ32" s="617"/>
      <c r="BK32" s="617"/>
      <c r="BL32" s="618"/>
      <c r="BM32" s="593"/>
      <c r="BN32" s="594"/>
      <c r="BO32" s="594"/>
      <c r="BP32" s="594"/>
      <c r="BQ32" s="594"/>
      <c r="BR32" s="594"/>
      <c r="BS32" s="594"/>
      <c r="BT32" s="594"/>
      <c r="BU32" s="594"/>
      <c r="BV32" s="594"/>
      <c r="BW32" s="594"/>
      <c r="BX32" s="594"/>
      <c r="BY32" s="594"/>
      <c r="BZ32" s="595"/>
    </row>
    <row r="33" spans="2:78" ht="15" customHeight="1" x14ac:dyDescent="0.25">
      <c r="B33" s="106"/>
      <c r="C33" s="107"/>
      <c r="D33" s="107" t="s">
        <v>304</v>
      </c>
      <c r="E33" s="107"/>
      <c r="F33" s="107"/>
      <c r="G33" s="107"/>
      <c r="H33" s="107"/>
      <c r="I33" s="107"/>
      <c r="J33" s="107"/>
      <c r="K33" s="107"/>
      <c r="L33" s="107"/>
      <c r="M33" s="107" t="s">
        <v>305</v>
      </c>
      <c r="N33" s="107"/>
      <c r="O33" s="107"/>
      <c r="P33" s="107"/>
      <c r="Q33" s="107"/>
      <c r="R33" s="107"/>
      <c r="S33" s="107"/>
      <c r="T33" s="107"/>
      <c r="U33" s="107"/>
      <c r="V33" s="107"/>
      <c r="W33" s="602">
        <f>BK15</f>
        <v>0</v>
      </c>
      <c r="X33" s="603"/>
      <c r="Y33" s="603"/>
      <c r="Z33" s="603"/>
      <c r="AA33" s="603"/>
      <c r="AB33" s="603"/>
      <c r="AC33" s="603"/>
      <c r="AD33" s="603"/>
      <c r="AE33" s="603"/>
      <c r="AF33" s="604"/>
      <c r="AG33" s="102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4"/>
      <c r="AU33" s="616" t="s">
        <v>306</v>
      </c>
      <c r="AV33" s="617"/>
      <c r="AW33" s="617"/>
      <c r="AX33" s="617"/>
      <c r="AY33" s="617"/>
      <c r="AZ33" s="617"/>
      <c r="BA33" s="617"/>
      <c r="BB33" s="617"/>
      <c r="BC33" s="617"/>
      <c r="BD33" s="617"/>
      <c r="BE33" s="617"/>
      <c r="BF33" s="617"/>
      <c r="BG33" s="617"/>
      <c r="BH33" s="617"/>
      <c r="BI33" s="617"/>
      <c r="BJ33" s="617"/>
      <c r="BK33" s="617"/>
      <c r="BL33" s="618"/>
      <c r="BM33" s="593"/>
      <c r="BN33" s="594"/>
      <c r="BO33" s="594"/>
      <c r="BP33" s="594"/>
      <c r="BQ33" s="594"/>
      <c r="BR33" s="594"/>
      <c r="BS33" s="594"/>
      <c r="BT33" s="594"/>
      <c r="BU33" s="594"/>
      <c r="BV33" s="594"/>
      <c r="BW33" s="594"/>
      <c r="BX33" s="594"/>
      <c r="BY33" s="594"/>
      <c r="BZ33" s="595"/>
    </row>
    <row r="34" spans="2:78" ht="15" customHeight="1" x14ac:dyDescent="0.25">
      <c r="B34" s="106" t="s">
        <v>307</v>
      </c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7" t="s">
        <v>308</v>
      </c>
      <c r="N34" s="107"/>
      <c r="O34" s="107"/>
      <c r="P34" s="107"/>
      <c r="Q34" s="107"/>
      <c r="R34" s="107"/>
      <c r="S34" s="107"/>
      <c r="T34" s="107"/>
      <c r="U34" s="107"/>
      <c r="V34" s="107"/>
      <c r="W34" s="602">
        <f>BK11</f>
        <v>0</v>
      </c>
      <c r="X34" s="603"/>
      <c r="Y34" s="603"/>
      <c r="Z34" s="603"/>
      <c r="AA34" s="603"/>
      <c r="AB34" s="603"/>
      <c r="AC34" s="603"/>
      <c r="AD34" s="603"/>
      <c r="AE34" s="603"/>
      <c r="AF34" s="604"/>
      <c r="AG34" s="114" t="s">
        <v>309</v>
      </c>
      <c r="AH34" s="613" t="s">
        <v>310</v>
      </c>
      <c r="AI34" s="613"/>
      <c r="AJ34" s="613"/>
      <c r="AK34" s="613"/>
      <c r="AL34" s="613"/>
      <c r="AM34" s="613"/>
      <c r="AN34" s="115" t="s">
        <v>311</v>
      </c>
      <c r="AO34" s="614">
        <v>42812</v>
      </c>
      <c r="AP34" s="613"/>
      <c r="AQ34" s="613"/>
      <c r="AR34" s="613"/>
      <c r="AS34" s="613"/>
      <c r="AT34" s="615"/>
      <c r="AU34" s="616" t="s">
        <v>312</v>
      </c>
      <c r="AV34" s="617"/>
      <c r="AW34" s="617"/>
      <c r="AX34" s="617"/>
      <c r="AY34" s="617"/>
      <c r="AZ34" s="617"/>
      <c r="BA34" s="617"/>
      <c r="BB34" s="617"/>
      <c r="BC34" s="617"/>
      <c r="BD34" s="617"/>
      <c r="BE34" s="617"/>
      <c r="BF34" s="617"/>
      <c r="BG34" s="617"/>
      <c r="BH34" s="617"/>
      <c r="BI34" s="617"/>
      <c r="BJ34" s="617"/>
      <c r="BK34" s="617"/>
      <c r="BL34" s="618"/>
      <c r="BM34" s="593"/>
      <c r="BN34" s="594"/>
      <c r="BO34" s="594"/>
      <c r="BP34" s="594"/>
      <c r="BQ34" s="594"/>
      <c r="BR34" s="594"/>
      <c r="BS34" s="594"/>
      <c r="BT34" s="594"/>
      <c r="BU34" s="594"/>
      <c r="BV34" s="594"/>
      <c r="BW34" s="594"/>
      <c r="BX34" s="594"/>
      <c r="BY34" s="594"/>
      <c r="BZ34" s="595"/>
    </row>
    <row r="35" spans="2:78" ht="15" customHeight="1" x14ac:dyDescent="0.25">
      <c r="B35" s="106" t="s">
        <v>313</v>
      </c>
      <c r="C35" s="107"/>
      <c r="D35" s="107"/>
      <c r="E35" s="107"/>
      <c r="F35" s="107"/>
      <c r="G35" s="116" t="s">
        <v>314</v>
      </c>
      <c r="H35" s="117"/>
      <c r="I35" s="117"/>
      <c r="J35" s="107"/>
      <c r="K35" s="107"/>
      <c r="L35" s="107"/>
      <c r="M35" s="107" t="s">
        <v>315</v>
      </c>
      <c r="N35" s="107"/>
      <c r="O35" s="107"/>
      <c r="P35" s="107"/>
      <c r="Q35" s="107"/>
      <c r="R35" s="107"/>
      <c r="S35" s="107"/>
      <c r="T35" s="107"/>
      <c r="U35" s="107"/>
      <c r="V35" s="107"/>
      <c r="W35" s="602">
        <f>BK19</f>
        <v>0</v>
      </c>
      <c r="X35" s="603"/>
      <c r="Y35" s="603"/>
      <c r="Z35" s="603"/>
      <c r="AA35" s="603"/>
      <c r="AB35" s="603"/>
      <c r="AC35" s="603"/>
      <c r="AD35" s="603"/>
      <c r="AE35" s="603"/>
      <c r="AF35" s="604"/>
      <c r="AG35" s="102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4"/>
      <c r="AU35" s="619" t="s">
        <v>316</v>
      </c>
      <c r="AV35" s="617"/>
      <c r="AW35" s="617"/>
      <c r="AX35" s="617"/>
      <c r="AY35" s="617"/>
      <c r="AZ35" s="617"/>
      <c r="BA35" s="617"/>
      <c r="BB35" s="617"/>
      <c r="BC35" s="617"/>
      <c r="BD35" s="617"/>
      <c r="BE35" s="617"/>
      <c r="BF35" s="617"/>
      <c r="BG35" s="617"/>
      <c r="BH35" s="617"/>
      <c r="BI35" s="617"/>
      <c r="BJ35" s="617"/>
      <c r="BK35" s="617"/>
      <c r="BL35" s="618"/>
      <c r="BM35" s="593"/>
      <c r="BN35" s="594"/>
      <c r="BO35" s="594"/>
      <c r="BP35" s="594"/>
      <c r="BQ35" s="594"/>
      <c r="BR35" s="594"/>
      <c r="BS35" s="594"/>
      <c r="BT35" s="594"/>
      <c r="BU35" s="594"/>
      <c r="BV35" s="594"/>
      <c r="BW35" s="594"/>
      <c r="BX35" s="594"/>
      <c r="BY35" s="594"/>
      <c r="BZ35" s="595"/>
    </row>
    <row r="36" spans="2:78" ht="15" customHeight="1" x14ac:dyDescent="0.25">
      <c r="B36" s="106" t="s">
        <v>317</v>
      </c>
      <c r="C36" s="107"/>
      <c r="D36" s="107"/>
      <c r="E36" s="107"/>
      <c r="F36" s="107"/>
      <c r="G36" s="107" t="s">
        <v>318</v>
      </c>
      <c r="H36" s="107"/>
      <c r="I36" s="107"/>
      <c r="J36" s="107"/>
      <c r="K36" s="107"/>
      <c r="L36" s="107"/>
      <c r="M36" s="107" t="s">
        <v>319</v>
      </c>
      <c r="N36" s="107"/>
      <c r="O36" s="107"/>
      <c r="P36" s="107"/>
      <c r="Q36" s="107"/>
      <c r="R36" s="107"/>
      <c r="S36" s="107"/>
      <c r="T36" s="107"/>
      <c r="U36" s="107"/>
      <c r="V36" s="107"/>
      <c r="W36" s="602">
        <f>'CAS-2-G50-3JANV-'!K42</f>
        <v>7900</v>
      </c>
      <c r="X36" s="603"/>
      <c r="Y36" s="603"/>
      <c r="Z36" s="603"/>
      <c r="AA36" s="603"/>
      <c r="AB36" s="603"/>
      <c r="AC36" s="603"/>
      <c r="AD36" s="603"/>
      <c r="AE36" s="603"/>
      <c r="AF36" s="604"/>
      <c r="AG36" s="112" t="s">
        <v>320</v>
      </c>
      <c r="AH36" s="107"/>
      <c r="AI36" s="107"/>
      <c r="AJ36" s="107"/>
      <c r="AK36" s="107"/>
      <c r="AL36" s="107"/>
      <c r="AM36" s="107"/>
      <c r="AN36" s="107"/>
      <c r="AO36" s="107" t="s">
        <v>321</v>
      </c>
      <c r="AP36" s="107"/>
      <c r="AQ36" s="107"/>
      <c r="AR36" s="107"/>
      <c r="AS36" s="107"/>
      <c r="AT36" s="104"/>
      <c r="AU36" s="118"/>
      <c r="AV36" s="119"/>
      <c r="AW36" s="119"/>
      <c r="AX36" s="119"/>
      <c r="AY36" s="119"/>
      <c r="AZ36" s="119"/>
      <c r="BA36" s="119"/>
      <c r="BB36" s="119"/>
      <c r="BC36" s="119"/>
      <c r="BD36" s="119"/>
      <c r="BE36" s="119"/>
      <c r="BF36" s="119"/>
      <c r="BG36" s="119"/>
      <c r="BH36" s="119"/>
      <c r="BI36" s="119"/>
      <c r="BJ36" s="119"/>
      <c r="BK36" s="119"/>
      <c r="BL36" s="120"/>
      <c r="BM36" s="593"/>
      <c r="BN36" s="594"/>
      <c r="BO36" s="594"/>
      <c r="BP36" s="594"/>
      <c r="BQ36" s="594"/>
      <c r="BR36" s="594"/>
      <c r="BS36" s="594"/>
      <c r="BT36" s="594"/>
      <c r="BU36" s="594"/>
      <c r="BV36" s="594"/>
      <c r="BW36" s="594"/>
      <c r="BX36" s="594"/>
      <c r="BY36" s="594"/>
      <c r="BZ36" s="595"/>
    </row>
    <row r="37" spans="2:78" ht="15" customHeight="1" x14ac:dyDescent="0.2">
      <c r="B37" s="605"/>
      <c r="C37" s="606"/>
      <c r="D37" s="606"/>
      <c r="E37" s="606"/>
      <c r="F37" s="606"/>
      <c r="G37" s="606"/>
      <c r="H37" s="606"/>
      <c r="I37" s="606"/>
      <c r="J37" s="606"/>
      <c r="K37" s="606"/>
      <c r="L37" s="606"/>
      <c r="M37" s="606"/>
      <c r="N37" s="606"/>
      <c r="O37" s="606"/>
      <c r="P37" s="606"/>
      <c r="Q37" s="606"/>
      <c r="R37" s="606"/>
      <c r="S37" s="606"/>
      <c r="T37" s="606"/>
      <c r="U37" s="606"/>
      <c r="V37" s="607"/>
      <c r="W37" s="589"/>
      <c r="X37" s="590"/>
      <c r="Y37" s="590"/>
      <c r="Z37" s="590"/>
      <c r="AA37" s="590"/>
      <c r="AB37" s="590"/>
      <c r="AC37" s="590"/>
      <c r="AD37" s="590"/>
      <c r="AE37" s="590"/>
      <c r="AF37" s="591"/>
      <c r="AG37" s="608"/>
      <c r="AH37" s="609"/>
      <c r="AI37" s="609"/>
      <c r="AJ37" s="609"/>
      <c r="AK37" s="609"/>
      <c r="AL37" s="609"/>
      <c r="AM37" s="609"/>
      <c r="AN37" s="609"/>
      <c r="AO37" s="609"/>
      <c r="AP37" s="609"/>
      <c r="AQ37" s="609"/>
      <c r="AR37" s="609"/>
      <c r="AS37" s="609"/>
      <c r="AT37" s="610"/>
      <c r="AU37" s="121" t="s">
        <v>309</v>
      </c>
      <c r="AV37" s="611"/>
      <c r="AW37" s="611"/>
      <c r="AX37" s="611"/>
      <c r="AY37" s="611"/>
      <c r="AZ37" s="611"/>
      <c r="BA37" s="611"/>
      <c r="BB37" s="611"/>
      <c r="BC37" s="611"/>
      <c r="BD37" s="122" t="s">
        <v>322</v>
      </c>
      <c r="BE37" s="611"/>
      <c r="BF37" s="611"/>
      <c r="BG37" s="611"/>
      <c r="BH37" s="611"/>
      <c r="BI37" s="611"/>
      <c r="BJ37" s="611"/>
      <c r="BK37" s="611"/>
      <c r="BL37" s="612"/>
      <c r="BM37" s="593"/>
      <c r="BN37" s="594"/>
      <c r="BO37" s="594"/>
      <c r="BP37" s="594"/>
      <c r="BQ37" s="594"/>
      <c r="BR37" s="594"/>
      <c r="BS37" s="594"/>
      <c r="BT37" s="594"/>
      <c r="BU37" s="594"/>
      <c r="BV37" s="594"/>
      <c r="BW37" s="594"/>
      <c r="BX37" s="594"/>
      <c r="BY37" s="594"/>
      <c r="BZ37" s="595"/>
    </row>
    <row r="38" spans="2:78" ht="15" customHeight="1" x14ac:dyDescent="0.2">
      <c r="B38" s="605"/>
      <c r="C38" s="606"/>
      <c r="D38" s="606"/>
      <c r="E38" s="606"/>
      <c r="F38" s="606"/>
      <c r="G38" s="606"/>
      <c r="H38" s="606"/>
      <c r="I38" s="606"/>
      <c r="J38" s="606"/>
      <c r="K38" s="606"/>
      <c r="L38" s="606"/>
      <c r="M38" s="606"/>
      <c r="N38" s="606"/>
      <c r="O38" s="606"/>
      <c r="P38" s="606"/>
      <c r="Q38" s="606"/>
      <c r="R38" s="606"/>
      <c r="S38" s="606"/>
      <c r="T38" s="606"/>
      <c r="U38" s="606"/>
      <c r="V38" s="607"/>
      <c r="W38" s="589"/>
      <c r="X38" s="590"/>
      <c r="Y38" s="590"/>
      <c r="Z38" s="590"/>
      <c r="AA38" s="590"/>
      <c r="AB38" s="590"/>
      <c r="AC38" s="590"/>
      <c r="AD38" s="590"/>
      <c r="AE38" s="590"/>
      <c r="AF38" s="591"/>
      <c r="AG38" s="608"/>
      <c r="AH38" s="609"/>
      <c r="AI38" s="609"/>
      <c r="AJ38" s="609"/>
      <c r="AK38" s="609"/>
      <c r="AL38" s="609"/>
      <c r="AM38" s="609"/>
      <c r="AN38" s="609"/>
      <c r="AO38" s="609"/>
      <c r="AP38" s="609"/>
      <c r="AQ38" s="609"/>
      <c r="AR38" s="609"/>
      <c r="AS38" s="609"/>
      <c r="AT38" s="610"/>
      <c r="AU38" s="118"/>
      <c r="AV38" s="119"/>
      <c r="AW38" s="119"/>
      <c r="AX38" s="119"/>
      <c r="AY38" s="119"/>
      <c r="AZ38" s="119"/>
      <c r="BA38" s="119"/>
      <c r="BB38" s="119"/>
      <c r="BC38" s="119"/>
      <c r="BD38" s="119"/>
      <c r="BE38" s="119"/>
      <c r="BF38" s="119"/>
      <c r="BG38" s="119"/>
      <c r="BH38" s="119"/>
      <c r="BI38" s="119"/>
      <c r="BJ38" s="119"/>
      <c r="BK38" s="119"/>
      <c r="BL38" s="120"/>
      <c r="BM38" s="593"/>
      <c r="BN38" s="594"/>
      <c r="BO38" s="594"/>
      <c r="BP38" s="594"/>
      <c r="BQ38" s="594"/>
      <c r="BR38" s="594"/>
      <c r="BS38" s="594"/>
      <c r="BT38" s="594"/>
      <c r="BU38" s="594"/>
      <c r="BV38" s="594"/>
      <c r="BW38" s="594"/>
      <c r="BX38" s="594"/>
      <c r="BY38" s="594"/>
      <c r="BZ38" s="595"/>
    </row>
    <row r="39" spans="2:78" ht="15" customHeight="1" x14ac:dyDescent="0.25">
      <c r="B39" s="123"/>
      <c r="C39" s="124"/>
      <c r="D39" s="124"/>
      <c r="E39" s="124"/>
      <c r="F39" s="124"/>
      <c r="G39" s="124"/>
      <c r="H39" s="124"/>
      <c r="I39" s="124"/>
      <c r="J39" s="124"/>
      <c r="K39" s="124"/>
      <c r="L39" s="124"/>
      <c r="M39" s="124"/>
      <c r="N39" s="124"/>
      <c r="O39" s="124"/>
      <c r="P39" s="124"/>
      <c r="Q39" s="124"/>
      <c r="R39" s="124"/>
      <c r="S39" s="124"/>
      <c r="T39" s="124"/>
      <c r="U39" s="124"/>
      <c r="V39" s="124"/>
      <c r="W39" s="589"/>
      <c r="X39" s="590"/>
      <c r="Y39" s="590"/>
      <c r="Z39" s="590"/>
      <c r="AA39" s="590"/>
      <c r="AB39" s="590"/>
      <c r="AC39" s="590"/>
      <c r="AD39" s="590"/>
      <c r="AE39" s="590"/>
      <c r="AF39" s="591"/>
      <c r="AG39" s="102"/>
      <c r="AH39" s="103"/>
      <c r="AI39" s="103"/>
      <c r="AJ39" s="103"/>
      <c r="AK39" s="103"/>
      <c r="AL39" s="103"/>
      <c r="AM39" s="103"/>
      <c r="AN39" s="103"/>
      <c r="AO39" s="103"/>
      <c r="AP39" s="103"/>
      <c r="AQ39" s="103"/>
      <c r="AR39" s="103"/>
      <c r="AS39" s="103"/>
      <c r="AT39" s="104"/>
      <c r="AU39" s="118"/>
      <c r="AV39" s="119"/>
      <c r="AW39" s="119"/>
      <c r="AX39" s="592" t="s">
        <v>323</v>
      </c>
      <c r="AY39" s="592"/>
      <c r="AZ39" s="592"/>
      <c r="BA39" s="592"/>
      <c r="BB39" s="592"/>
      <c r="BC39" s="592"/>
      <c r="BD39" s="592"/>
      <c r="BE39" s="592"/>
      <c r="BF39" s="592"/>
      <c r="BG39" s="592"/>
      <c r="BH39" s="592"/>
      <c r="BI39" s="592"/>
      <c r="BJ39" s="592"/>
      <c r="BK39" s="119"/>
      <c r="BL39" s="120"/>
      <c r="BM39" s="593"/>
      <c r="BN39" s="594"/>
      <c r="BO39" s="594"/>
      <c r="BP39" s="594"/>
      <c r="BQ39" s="594"/>
      <c r="BR39" s="594"/>
      <c r="BS39" s="594"/>
      <c r="BT39" s="594"/>
      <c r="BU39" s="594"/>
      <c r="BV39" s="594"/>
      <c r="BW39" s="594"/>
      <c r="BX39" s="594"/>
      <c r="BY39" s="594"/>
      <c r="BZ39" s="595"/>
    </row>
    <row r="40" spans="2:78" ht="15" customHeight="1" x14ac:dyDescent="0.25">
      <c r="B40" s="123"/>
      <c r="C40" s="124"/>
      <c r="D40" s="124"/>
      <c r="E40" s="124"/>
      <c r="F40" s="124"/>
      <c r="G40" s="124"/>
      <c r="H40" s="124"/>
      <c r="I40" s="124"/>
      <c r="J40" s="124"/>
      <c r="K40" s="124"/>
      <c r="L40" s="124"/>
      <c r="M40" s="124"/>
      <c r="N40" s="124"/>
      <c r="O40" s="124"/>
      <c r="P40" s="124"/>
      <c r="Q40" s="124"/>
      <c r="R40" s="124"/>
      <c r="S40" s="124"/>
      <c r="T40" s="124"/>
      <c r="U40" s="124"/>
      <c r="V40" s="124"/>
      <c r="W40" s="596"/>
      <c r="X40" s="597"/>
      <c r="Y40" s="597"/>
      <c r="Z40" s="597"/>
      <c r="AA40" s="597"/>
      <c r="AB40" s="597"/>
      <c r="AC40" s="597"/>
      <c r="AD40" s="597"/>
      <c r="AE40" s="597"/>
      <c r="AF40" s="598"/>
      <c r="AG40" s="102"/>
      <c r="AH40" s="103"/>
      <c r="AI40" s="103"/>
      <c r="AJ40" s="103"/>
      <c r="AK40" s="103"/>
      <c r="AL40" s="103"/>
      <c r="AM40" s="103"/>
      <c r="AN40" s="103"/>
      <c r="AO40" s="103"/>
      <c r="AP40" s="103"/>
      <c r="AQ40" s="103"/>
      <c r="AR40" s="103"/>
      <c r="AS40" s="103"/>
      <c r="AT40" s="104"/>
      <c r="AU40" s="125" t="s">
        <v>320</v>
      </c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 t="s">
        <v>321</v>
      </c>
      <c r="BI40" s="126"/>
      <c r="BJ40" s="126"/>
      <c r="BK40" s="126"/>
      <c r="BL40" s="127"/>
      <c r="BM40" s="593"/>
      <c r="BN40" s="594"/>
      <c r="BO40" s="594"/>
      <c r="BP40" s="594"/>
      <c r="BQ40" s="594"/>
      <c r="BR40" s="594"/>
      <c r="BS40" s="594"/>
      <c r="BT40" s="594"/>
      <c r="BU40" s="594"/>
      <c r="BV40" s="594"/>
      <c r="BW40" s="594"/>
      <c r="BX40" s="594"/>
      <c r="BY40" s="594"/>
      <c r="BZ40" s="595"/>
    </row>
    <row r="41" spans="2:78" ht="15" customHeight="1" x14ac:dyDescent="0.25">
      <c r="B41" s="123"/>
      <c r="C41" s="124"/>
      <c r="D41" s="124"/>
      <c r="E41" s="124"/>
      <c r="F41" s="124"/>
      <c r="G41" s="124"/>
      <c r="H41" s="124"/>
      <c r="I41" s="124"/>
      <c r="J41" s="124"/>
      <c r="K41" s="107" t="s">
        <v>324</v>
      </c>
      <c r="L41" s="124"/>
      <c r="M41" s="124"/>
      <c r="N41" s="124"/>
      <c r="O41" s="124"/>
      <c r="P41" s="124"/>
      <c r="Q41" s="124"/>
      <c r="R41" s="124"/>
      <c r="S41" s="124"/>
      <c r="T41" s="124"/>
      <c r="U41" s="124"/>
      <c r="V41" s="124"/>
      <c r="W41" s="599">
        <f>SUM(W28:W36)</f>
        <v>9580</v>
      </c>
      <c r="X41" s="600"/>
      <c r="Y41" s="600"/>
      <c r="Z41" s="600"/>
      <c r="AA41" s="600"/>
      <c r="AB41" s="600"/>
      <c r="AC41" s="600"/>
      <c r="AD41" s="600"/>
      <c r="AE41" s="600"/>
      <c r="AF41" s="601"/>
      <c r="AG41" s="102"/>
      <c r="AH41" s="103"/>
      <c r="AI41" s="103"/>
      <c r="AJ41" s="103"/>
      <c r="AK41" s="103"/>
      <c r="AL41" s="103"/>
      <c r="AM41" s="103"/>
      <c r="AN41" s="103"/>
      <c r="AO41" s="103"/>
      <c r="AP41" s="103"/>
      <c r="AQ41" s="103"/>
      <c r="AR41" s="103"/>
      <c r="AS41" s="103"/>
      <c r="AT41" s="104"/>
      <c r="AU41" s="118"/>
      <c r="AV41" s="119"/>
      <c r="AW41" s="119"/>
      <c r="AX41" s="119"/>
      <c r="AY41" s="119"/>
      <c r="AZ41" s="119"/>
      <c r="BA41" s="119"/>
      <c r="BB41" s="119"/>
      <c r="BC41" s="119"/>
      <c r="BD41" s="119"/>
      <c r="BE41" s="119"/>
      <c r="BF41" s="119"/>
      <c r="BG41" s="119"/>
      <c r="BH41" s="119"/>
      <c r="BI41" s="119"/>
      <c r="BJ41" s="119"/>
      <c r="BK41" s="119"/>
      <c r="BL41" s="120"/>
      <c r="BM41" s="593"/>
      <c r="BN41" s="594"/>
      <c r="BO41" s="594"/>
      <c r="BP41" s="594"/>
      <c r="BQ41" s="594"/>
      <c r="BR41" s="594"/>
      <c r="BS41" s="594"/>
      <c r="BT41" s="594"/>
      <c r="BU41" s="594"/>
      <c r="BV41" s="594"/>
      <c r="BW41" s="594"/>
      <c r="BX41" s="594"/>
      <c r="BY41" s="594"/>
      <c r="BZ41" s="595"/>
    </row>
    <row r="42" spans="2:78" ht="15" customHeight="1" x14ac:dyDescent="0.25">
      <c r="B42" s="128"/>
      <c r="C42" s="129"/>
      <c r="D42" s="129"/>
      <c r="E42" s="129"/>
      <c r="F42" s="129"/>
      <c r="G42" s="129"/>
      <c r="H42" s="129"/>
      <c r="I42" s="129"/>
      <c r="J42" s="129"/>
      <c r="K42" s="129"/>
      <c r="L42" s="129"/>
      <c r="M42" s="129"/>
      <c r="N42" s="129"/>
      <c r="O42" s="129"/>
      <c r="P42" s="129"/>
      <c r="Q42" s="129"/>
      <c r="R42" s="129"/>
      <c r="S42" s="129"/>
      <c r="T42" s="129"/>
      <c r="U42" s="129"/>
      <c r="V42" s="129"/>
      <c r="W42" s="583"/>
      <c r="X42" s="584"/>
      <c r="Y42" s="584"/>
      <c r="Z42" s="584"/>
      <c r="AA42" s="584"/>
      <c r="AB42" s="584"/>
      <c r="AC42" s="584"/>
      <c r="AD42" s="584"/>
      <c r="AE42" s="584"/>
      <c r="AF42" s="585"/>
      <c r="AG42" s="130"/>
      <c r="AH42" s="130"/>
      <c r="AI42" s="130"/>
      <c r="AJ42" s="130"/>
      <c r="AK42" s="130"/>
      <c r="AL42" s="130"/>
      <c r="AM42" s="130"/>
      <c r="AN42" s="130"/>
      <c r="AO42" s="130"/>
      <c r="AP42" s="130"/>
      <c r="AQ42" s="130"/>
      <c r="AR42" s="130"/>
      <c r="AS42" s="130"/>
      <c r="AT42" s="131"/>
      <c r="AU42" s="132"/>
      <c r="AV42" s="133"/>
      <c r="AW42" s="133"/>
      <c r="AX42" s="133"/>
      <c r="AY42" s="133"/>
      <c r="AZ42" s="133"/>
      <c r="BA42" s="133"/>
      <c r="BB42" s="133"/>
      <c r="BC42" s="133"/>
      <c r="BD42" s="133"/>
      <c r="BE42" s="133"/>
      <c r="BF42" s="133"/>
      <c r="BG42" s="133"/>
      <c r="BH42" s="133"/>
      <c r="BI42" s="133"/>
      <c r="BJ42" s="133"/>
      <c r="BK42" s="133"/>
      <c r="BL42" s="134"/>
      <c r="BM42" s="586"/>
      <c r="BN42" s="587"/>
      <c r="BO42" s="587"/>
      <c r="BP42" s="587"/>
      <c r="BQ42" s="587"/>
      <c r="BR42" s="587"/>
      <c r="BS42" s="587"/>
      <c r="BT42" s="587"/>
      <c r="BU42" s="587"/>
      <c r="BV42" s="587"/>
      <c r="BW42" s="587"/>
      <c r="BX42" s="587"/>
      <c r="BY42" s="587"/>
      <c r="BZ42" s="588"/>
    </row>
  </sheetData>
  <mergeCells count="124">
    <mergeCell ref="AY1:BF1"/>
    <mergeCell ref="BG1:BR1"/>
    <mergeCell ref="B2:AM2"/>
    <mergeCell ref="AN2:BZ2"/>
    <mergeCell ref="B3:E3"/>
    <mergeCell ref="F3:V3"/>
    <mergeCell ref="W3:AL3"/>
    <mergeCell ref="AM3:BF3"/>
    <mergeCell ref="BG3:BJ3"/>
    <mergeCell ref="BK3:BZ3"/>
    <mergeCell ref="B4:E6"/>
    <mergeCell ref="F4:AL5"/>
    <mergeCell ref="AM4:BF5"/>
    <mergeCell ref="BG4:BJ5"/>
    <mergeCell ref="BK4:BZ5"/>
    <mergeCell ref="F6:AL7"/>
    <mergeCell ref="AM6:BF7"/>
    <mergeCell ref="BG6:BJ7"/>
    <mergeCell ref="BK6:BZ7"/>
    <mergeCell ref="B7:E10"/>
    <mergeCell ref="B11:C11"/>
    <mergeCell ref="D11:AI11"/>
    <mergeCell ref="AJ11:AL11"/>
    <mergeCell ref="AM11:BF11"/>
    <mergeCell ref="BG11:BJ11"/>
    <mergeCell ref="BK11:BZ11"/>
    <mergeCell ref="F8:AL9"/>
    <mergeCell ref="AM8:BF9"/>
    <mergeCell ref="BG8:BJ9"/>
    <mergeCell ref="BK8:BZ9"/>
    <mergeCell ref="F10:AL10"/>
    <mergeCell ref="AM10:BF10"/>
    <mergeCell ref="BG10:BJ10"/>
    <mergeCell ref="BK10:BZ10"/>
    <mergeCell ref="A12:BZ12"/>
    <mergeCell ref="B13:AL13"/>
    <mergeCell ref="AM13:BZ13"/>
    <mergeCell ref="B14:E14"/>
    <mergeCell ref="F14:V14"/>
    <mergeCell ref="W14:AL14"/>
    <mergeCell ref="AM14:BF14"/>
    <mergeCell ref="BG14:BJ14"/>
    <mergeCell ref="BK14:BZ14"/>
    <mergeCell ref="B22:C22"/>
    <mergeCell ref="D22:AI22"/>
    <mergeCell ref="AJ22:AL22"/>
    <mergeCell ref="AM22:BF22"/>
    <mergeCell ref="BG22:BJ22"/>
    <mergeCell ref="BK22:BZ22"/>
    <mergeCell ref="AM19:BF20"/>
    <mergeCell ref="BG19:BJ20"/>
    <mergeCell ref="BK19:BZ20"/>
    <mergeCell ref="F21:AL21"/>
    <mergeCell ref="AM21:BF21"/>
    <mergeCell ref="BG21:BJ21"/>
    <mergeCell ref="BK21:BZ21"/>
    <mergeCell ref="B15:E21"/>
    <mergeCell ref="F15:AL16"/>
    <mergeCell ref="AM15:BF16"/>
    <mergeCell ref="BG15:BJ16"/>
    <mergeCell ref="BK15:BZ16"/>
    <mergeCell ref="F17:AL18"/>
    <mergeCell ref="AM17:BF18"/>
    <mergeCell ref="BG17:BJ18"/>
    <mergeCell ref="BK17:BZ18"/>
    <mergeCell ref="F19:AL20"/>
    <mergeCell ref="BM25:BZ25"/>
    <mergeCell ref="B26:V26"/>
    <mergeCell ref="W26:AF26"/>
    <mergeCell ref="AG26:AT26"/>
    <mergeCell ref="AU26:BL26"/>
    <mergeCell ref="BM26:BZ26"/>
    <mergeCell ref="B24:V25"/>
    <mergeCell ref="W24:AF25"/>
    <mergeCell ref="AG24:AT24"/>
    <mergeCell ref="AU24:BL24"/>
    <mergeCell ref="AG25:AT25"/>
    <mergeCell ref="AU25:BL25"/>
    <mergeCell ref="W30:AF30"/>
    <mergeCell ref="AU30:BL30"/>
    <mergeCell ref="BM30:BZ30"/>
    <mergeCell ref="W31:AF31"/>
    <mergeCell ref="AU31:BL31"/>
    <mergeCell ref="BM31:BZ31"/>
    <mergeCell ref="AU27:BL27"/>
    <mergeCell ref="BM27:BZ27"/>
    <mergeCell ref="W28:AF28"/>
    <mergeCell ref="AU28:BL28"/>
    <mergeCell ref="BM28:BZ28"/>
    <mergeCell ref="W29:AF29"/>
    <mergeCell ref="AU29:BL29"/>
    <mergeCell ref="BM29:BZ29"/>
    <mergeCell ref="W34:AF34"/>
    <mergeCell ref="AH34:AM34"/>
    <mergeCell ref="AO34:AT34"/>
    <mergeCell ref="AU34:BL34"/>
    <mergeCell ref="BM34:BZ34"/>
    <mergeCell ref="W35:AF35"/>
    <mergeCell ref="AU35:BL35"/>
    <mergeCell ref="BM35:BZ35"/>
    <mergeCell ref="W32:AF32"/>
    <mergeCell ref="AU32:BL32"/>
    <mergeCell ref="BM32:BZ32"/>
    <mergeCell ref="W33:AF33"/>
    <mergeCell ref="AU33:BL33"/>
    <mergeCell ref="BM33:BZ33"/>
    <mergeCell ref="W36:AF36"/>
    <mergeCell ref="BM36:BZ36"/>
    <mergeCell ref="B37:V38"/>
    <mergeCell ref="W37:AF38"/>
    <mergeCell ref="AG37:AT38"/>
    <mergeCell ref="AV37:BC37"/>
    <mergeCell ref="BE37:BL37"/>
    <mergeCell ref="BM37:BZ37"/>
    <mergeCell ref="BM38:BZ38"/>
    <mergeCell ref="W42:AF42"/>
    <mergeCell ref="BM42:BZ42"/>
    <mergeCell ref="W39:AF39"/>
    <mergeCell ref="AX39:BJ39"/>
    <mergeCell ref="BM39:BZ39"/>
    <mergeCell ref="W40:AF40"/>
    <mergeCell ref="BM40:BZ40"/>
    <mergeCell ref="W41:AF41"/>
    <mergeCell ref="BM41:BZ41"/>
  </mergeCells>
  <pageMargins left="0" right="0" top="0" bottom="0" header="0" footer="0"/>
  <pageSetup paperSize="9" scale="98" orientation="landscape" horizontalDpi="240" verticalDpi="144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B1:K50"/>
  <sheetViews>
    <sheetView showGridLines="0" workbookViewId="0">
      <selection activeCell="B1" sqref="B1"/>
    </sheetView>
  </sheetViews>
  <sheetFormatPr baseColWidth="10" defaultColWidth="8.88671875" defaultRowHeight="12.75" x14ac:dyDescent="0.2"/>
  <cols>
    <col min="1" max="1" width="0.21875" style="137" customWidth="1"/>
    <col min="2" max="2" width="5.44140625" style="137" customWidth="1"/>
    <col min="3" max="4" width="8.88671875" style="137"/>
    <col min="5" max="5" width="22.77734375" style="137" customWidth="1"/>
    <col min="6" max="6" width="16" style="137" customWidth="1"/>
    <col min="7" max="8" width="5.33203125" style="137" customWidth="1"/>
    <col min="9" max="9" width="17" style="137" customWidth="1"/>
    <col min="10" max="10" width="4" style="137" customWidth="1"/>
    <col min="11" max="11" width="14.6640625" style="137" customWidth="1"/>
    <col min="12" max="12" width="0.44140625" style="137" customWidth="1"/>
    <col min="13" max="16384" width="8.88671875" style="137"/>
  </cols>
  <sheetData>
    <row r="1" spans="2:11" ht="18" customHeight="1" x14ac:dyDescent="0.3">
      <c r="B1" s="135"/>
      <c r="C1" s="135"/>
      <c r="D1" s="135"/>
      <c r="E1" s="135"/>
      <c r="F1" s="777" t="s">
        <v>325</v>
      </c>
      <c r="G1" s="777"/>
      <c r="H1" s="777"/>
      <c r="I1" s="777"/>
      <c r="J1" s="136"/>
      <c r="K1" s="136"/>
    </row>
    <row r="2" spans="2:11" ht="18" customHeight="1" x14ac:dyDescent="0.25">
      <c r="B2" s="135"/>
      <c r="C2" s="135"/>
      <c r="D2" s="135"/>
      <c r="E2" s="135"/>
      <c r="F2" s="752" t="s">
        <v>326</v>
      </c>
      <c r="G2" s="752"/>
      <c r="H2" s="752"/>
      <c r="I2" s="752"/>
      <c r="J2" s="136"/>
      <c r="K2" s="136"/>
    </row>
    <row r="3" spans="2:11" ht="17.100000000000001" customHeight="1" x14ac:dyDescent="0.25">
      <c r="B3" s="768" t="s">
        <v>327</v>
      </c>
      <c r="C3" s="768"/>
      <c r="D3" s="768"/>
      <c r="E3" s="768"/>
      <c r="F3" s="778" t="s">
        <v>328</v>
      </c>
      <c r="G3" s="778"/>
      <c r="H3" s="778"/>
      <c r="I3" s="779"/>
      <c r="J3" s="779"/>
      <c r="K3" s="779"/>
    </row>
    <row r="4" spans="2:11" ht="18" x14ac:dyDescent="0.25">
      <c r="B4" s="768" t="s">
        <v>329</v>
      </c>
      <c r="C4" s="768"/>
      <c r="D4" s="768"/>
      <c r="E4" s="768"/>
      <c r="F4" s="778" t="s">
        <v>330</v>
      </c>
      <c r="G4" s="778"/>
      <c r="H4" s="778"/>
      <c r="I4" s="778"/>
      <c r="J4" s="778"/>
      <c r="K4" s="778"/>
    </row>
    <row r="5" spans="2:11" ht="15.75" customHeight="1" thickBot="1" x14ac:dyDescent="0.25">
      <c r="B5" s="768" t="s">
        <v>331</v>
      </c>
      <c r="C5" s="768"/>
      <c r="D5" s="768"/>
      <c r="E5" s="768"/>
      <c r="F5" s="138">
        <v>42736</v>
      </c>
      <c r="G5" s="769" t="s">
        <v>419</v>
      </c>
      <c r="H5" s="769"/>
      <c r="I5" s="769"/>
      <c r="J5" s="770" t="s">
        <v>332</v>
      </c>
      <c r="K5" s="770"/>
    </row>
    <row r="6" spans="2:11" ht="15" x14ac:dyDescent="0.25">
      <c r="B6" s="139" t="s">
        <v>333</v>
      </c>
      <c r="C6" s="771" t="s">
        <v>334</v>
      </c>
      <c r="D6" s="771"/>
      <c r="E6" s="771"/>
      <c r="F6" s="140" t="s">
        <v>335</v>
      </c>
      <c r="G6" s="771" t="s">
        <v>336</v>
      </c>
      <c r="H6" s="772"/>
      <c r="I6" s="140" t="s">
        <v>337</v>
      </c>
      <c r="J6" s="773" t="s">
        <v>338</v>
      </c>
      <c r="K6" s="141" t="s">
        <v>339</v>
      </c>
    </row>
    <row r="7" spans="2:11" ht="13.5" thickBot="1" x14ac:dyDescent="0.25">
      <c r="B7" s="142" t="s">
        <v>340</v>
      </c>
      <c r="C7" s="775" t="s">
        <v>341</v>
      </c>
      <c r="D7" s="775"/>
      <c r="E7" s="775"/>
      <c r="F7" s="142" t="s">
        <v>342</v>
      </c>
      <c r="G7" s="775" t="s">
        <v>343</v>
      </c>
      <c r="H7" s="776"/>
      <c r="I7" s="142" t="s">
        <v>224</v>
      </c>
      <c r="J7" s="774"/>
      <c r="K7" s="143" t="s">
        <v>344</v>
      </c>
    </row>
    <row r="8" spans="2:11" ht="5.25" customHeight="1" x14ac:dyDescent="0.2">
      <c r="B8" s="144"/>
      <c r="C8" s="145"/>
      <c r="D8" s="146"/>
      <c r="E8" s="147"/>
      <c r="F8" s="148"/>
      <c r="G8" s="767"/>
      <c r="H8" s="767"/>
      <c r="I8" s="149"/>
      <c r="J8" s="150"/>
      <c r="K8" s="151"/>
    </row>
    <row r="9" spans="2:11" ht="12" customHeight="1" x14ac:dyDescent="0.2">
      <c r="B9" s="152" t="s">
        <v>345</v>
      </c>
      <c r="C9" s="728" t="s">
        <v>346</v>
      </c>
      <c r="D9" s="758"/>
      <c r="E9" s="729"/>
      <c r="F9" s="153">
        <v>0</v>
      </c>
      <c r="G9" s="766">
        <v>0</v>
      </c>
      <c r="H9" s="766"/>
      <c r="I9" s="154">
        <f>F9-G9</f>
        <v>0</v>
      </c>
      <c r="J9" s="155">
        <v>0.09</v>
      </c>
      <c r="K9" s="156">
        <f>I9*J9</f>
        <v>0</v>
      </c>
    </row>
    <row r="10" spans="2:11" ht="12" customHeight="1" x14ac:dyDescent="0.2">
      <c r="B10" s="152" t="s">
        <v>347</v>
      </c>
      <c r="C10" s="728" t="s">
        <v>348</v>
      </c>
      <c r="D10" s="758"/>
      <c r="E10" s="729"/>
      <c r="F10" s="153">
        <v>0</v>
      </c>
      <c r="G10" s="766">
        <v>0</v>
      </c>
      <c r="H10" s="766"/>
      <c r="I10" s="154">
        <f>F10+G10</f>
        <v>0</v>
      </c>
      <c r="J10" s="157" t="s">
        <v>349</v>
      </c>
      <c r="K10" s="156">
        <f>I10*7%</f>
        <v>0</v>
      </c>
    </row>
    <row r="11" spans="2:11" ht="12" customHeight="1" x14ac:dyDescent="0.2">
      <c r="B11" s="152" t="s">
        <v>350</v>
      </c>
      <c r="C11" s="728" t="s">
        <v>351</v>
      </c>
      <c r="D11" s="758"/>
      <c r="E11" s="729"/>
      <c r="F11" s="153">
        <v>0</v>
      </c>
      <c r="G11" s="766">
        <v>0</v>
      </c>
      <c r="H11" s="766"/>
      <c r="I11" s="154">
        <f>F11+G11</f>
        <v>0</v>
      </c>
      <c r="J11" s="157" t="s">
        <v>349</v>
      </c>
      <c r="K11" s="156">
        <f>I11*7%</f>
        <v>0</v>
      </c>
    </row>
    <row r="12" spans="2:11" ht="12" customHeight="1" x14ac:dyDescent="0.2">
      <c r="B12" s="152" t="s">
        <v>352</v>
      </c>
      <c r="C12" s="728" t="s">
        <v>353</v>
      </c>
      <c r="D12" s="758"/>
      <c r="E12" s="729"/>
      <c r="F12" s="153">
        <v>0</v>
      </c>
      <c r="G12" s="766">
        <v>0</v>
      </c>
      <c r="H12" s="766"/>
      <c r="I12" s="154">
        <f>F12+G12</f>
        <v>0</v>
      </c>
      <c r="J12" s="157" t="s">
        <v>349</v>
      </c>
      <c r="K12" s="156">
        <f>I12*7%</f>
        <v>0</v>
      </c>
    </row>
    <row r="13" spans="2:11" ht="12" customHeight="1" x14ac:dyDescent="0.2">
      <c r="B13" s="152" t="s">
        <v>354</v>
      </c>
      <c r="C13" s="728" t="s">
        <v>355</v>
      </c>
      <c r="D13" s="758"/>
      <c r="E13" s="729"/>
      <c r="F13" s="153">
        <v>0</v>
      </c>
      <c r="G13" s="766">
        <v>0</v>
      </c>
      <c r="H13" s="766"/>
      <c r="I13" s="154">
        <f>F13+G13</f>
        <v>0</v>
      </c>
      <c r="J13" s="157" t="s">
        <v>349</v>
      </c>
      <c r="K13" s="156">
        <f>I13*7%</f>
        <v>0</v>
      </c>
    </row>
    <row r="14" spans="2:11" ht="12" customHeight="1" x14ac:dyDescent="0.2">
      <c r="B14" s="158"/>
      <c r="C14" s="728" t="s">
        <v>356</v>
      </c>
      <c r="D14" s="758"/>
      <c r="E14" s="729"/>
      <c r="F14" s="153">
        <v>0</v>
      </c>
      <c r="G14" s="766">
        <v>0</v>
      </c>
      <c r="H14" s="766"/>
      <c r="I14" s="154">
        <f>F14+G14</f>
        <v>0</v>
      </c>
      <c r="J14" s="157" t="s">
        <v>349</v>
      </c>
      <c r="K14" s="156">
        <f>I14*7%</f>
        <v>0</v>
      </c>
    </row>
    <row r="15" spans="2:11" ht="5.25" customHeight="1" thickBot="1" x14ac:dyDescent="0.25">
      <c r="B15" s="159" t="s">
        <v>357</v>
      </c>
      <c r="C15" s="160"/>
      <c r="D15" s="161"/>
      <c r="E15" s="162"/>
      <c r="F15" s="163"/>
      <c r="G15" s="764">
        <v>0</v>
      </c>
      <c r="H15" s="764"/>
      <c r="I15" s="164"/>
      <c r="J15" s="165"/>
      <c r="K15" s="166"/>
    </row>
    <row r="16" spans="2:11" ht="4.5" customHeight="1" x14ac:dyDescent="0.2">
      <c r="B16" s="167"/>
      <c r="C16" s="168"/>
      <c r="D16" s="168"/>
      <c r="E16" s="169"/>
      <c r="F16" s="170"/>
      <c r="G16" s="765">
        <v>0</v>
      </c>
      <c r="H16" s="765"/>
      <c r="I16" s="171"/>
      <c r="J16" s="172"/>
      <c r="K16" s="173"/>
    </row>
    <row r="17" spans="2:11" ht="12" customHeight="1" x14ac:dyDescent="0.2">
      <c r="B17" s="152" t="s">
        <v>358</v>
      </c>
      <c r="C17" s="758" t="s">
        <v>359</v>
      </c>
      <c r="D17" s="758"/>
      <c r="E17" s="729"/>
      <c r="F17" s="174">
        <v>0</v>
      </c>
      <c r="G17" s="763">
        <v>0</v>
      </c>
      <c r="H17" s="763"/>
      <c r="I17" s="175">
        <f t="shared" ref="I17:I30" si="0">F17+G17</f>
        <v>0</v>
      </c>
      <c r="J17" s="176">
        <v>0.19</v>
      </c>
      <c r="K17" s="177">
        <f>I17*17%</f>
        <v>0</v>
      </c>
    </row>
    <row r="18" spans="2:11" ht="12" customHeight="1" x14ac:dyDescent="0.2">
      <c r="B18" s="152" t="s">
        <v>360</v>
      </c>
      <c r="C18" s="758" t="s">
        <v>361</v>
      </c>
      <c r="D18" s="758"/>
      <c r="E18" s="729"/>
      <c r="F18" s="174">
        <f>+'Cas-2'!H23</f>
        <v>120000</v>
      </c>
      <c r="G18" s="763">
        <v>0</v>
      </c>
      <c r="H18" s="763"/>
      <c r="I18" s="175">
        <f t="shared" si="0"/>
        <v>120000</v>
      </c>
      <c r="J18" s="178" t="s">
        <v>349</v>
      </c>
      <c r="K18" s="177">
        <f>I18*19%</f>
        <v>22800</v>
      </c>
    </row>
    <row r="19" spans="2:11" ht="12" customHeight="1" x14ac:dyDescent="0.2">
      <c r="B19" s="152" t="s">
        <v>362</v>
      </c>
      <c r="C19" s="758" t="s">
        <v>363</v>
      </c>
      <c r="D19" s="758"/>
      <c r="E19" s="729"/>
      <c r="F19" s="174">
        <v>0</v>
      </c>
      <c r="G19" s="763">
        <v>0</v>
      </c>
      <c r="H19" s="763"/>
      <c r="I19" s="175">
        <f t="shared" si="0"/>
        <v>0</v>
      </c>
      <c r="J19" s="178" t="s">
        <v>349</v>
      </c>
      <c r="K19" s="177">
        <f t="shared" ref="K19:K30" si="1">I19*17%</f>
        <v>0</v>
      </c>
    </row>
    <row r="20" spans="2:11" ht="12" customHeight="1" x14ac:dyDescent="0.2">
      <c r="B20" s="152" t="s">
        <v>364</v>
      </c>
      <c r="C20" s="758" t="s">
        <v>365</v>
      </c>
      <c r="D20" s="758"/>
      <c r="E20" s="729"/>
      <c r="F20" s="174">
        <v>0</v>
      </c>
      <c r="G20" s="763">
        <v>0</v>
      </c>
      <c r="H20" s="763"/>
      <c r="I20" s="175">
        <f t="shared" si="0"/>
        <v>0</v>
      </c>
      <c r="J20" s="178" t="s">
        <v>349</v>
      </c>
      <c r="K20" s="177">
        <f t="shared" si="1"/>
        <v>0</v>
      </c>
    </row>
    <row r="21" spans="2:11" ht="12" customHeight="1" x14ac:dyDescent="0.2">
      <c r="B21" s="152" t="s">
        <v>366</v>
      </c>
      <c r="C21" s="758" t="s">
        <v>367</v>
      </c>
      <c r="D21" s="758"/>
      <c r="E21" s="729"/>
      <c r="F21" s="174">
        <v>0</v>
      </c>
      <c r="G21" s="763">
        <v>0</v>
      </c>
      <c r="H21" s="763"/>
      <c r="I21" s="175">
        <f t="shared" si="0"/>
        <v>0</v>
      </c>
      <c r="J21" s="178" t="s">
        <v>349</v>
      </c>
      <c r="K21" s="177">
        <f t="shared" si="1"/>
        <v>0</v>
      </c>
    </row>
    <row r="22" spans="2:11" ht="12" customHeight="1" x14ac:dyDescent="0.2">
      <c r="B22" s="152" t="s">
        <v>368</v>
      </c>
      <c r="C22" s="758" t="s">
        <v>369</v>
      </c>
      <c r="D22" s="758"/>
      <c r="E22" s="729"/>
      <c r="F22" s="174">
        <v>0</v>
      </c>
      <c r="G22" s="763">
        <v>0</v>
      </c>
      <c r="H22" s="763"/>
      <c r="I22" s="175">
        <f t="shared" si="0"/>
        <v>0</v>
      </c>
      <c r="J22" s="178" t="s">
        <v>349</v>
      </c>
      <c r="K22" s="177">
        <f t="shared" si="1"/>
        <v>0</v>
      </c>
    </row>
    <row r="23" spans="2:11" ht="12" customHeight="1" x14ac:dyDescent="0.2">
      <c r="B23" s="152" t="s">
        <v>370</v>
      </c>
      <c r="C23" s="758" t="s">
        <v>371</v>
      </c>
      <c r="D23" s="758"/>
      <c r="E23" s="729"/>
      <c r="F23" s="174">
        <v>0</v>
      </c>
      <c r="G23" s="763">
        <v>0</v>
      </c>
      <c r="H23" s="763"/>
      <c r="I23" s="175">
        <f t="shared" si="0"/>
        <v>0</v>
      </c>
      <c r="J23" s="178" t="s">
        <v>349</v>
      </c>
      <c r="K23" s="177">
        <f t="shared" si="1"/>
        <v>0</v>
      </c>
    </row>
    <row r="24" spans="2:11" ht="12" customHeight="1" x14ac:dyDescent="0.2">
      <c r="B24" s="152" t="s">
        <v>372</v>
      </c>
      <c r="C24" s="758" t="s">
        <v>373</v>
      </c>
      <c r="D24" s="758"/>
      <c r="E24" s="729"/>
      <c r="F24" s="174">
        <v>0</v>
      </c>
      <c r="G24" s="763">
        <v>0</v>
      </c>
      <c r="H24" s="763"/>
      <c r="I24" s="175">
        <f t="shared" si="0"/>
        <v>0</v>
      </c>
      <c r="J24" s="178" t="s">
        <v>349</v>
      </c>
      <c r="K24" s="177">
        <f t="shared" si="1"/>
        <v>0</v>
      </c>
    </row>
    <row r="25" spans="2:11" ht="12" customHeight="1" x14ac:dyDescent="0.2">
      <c r="B25" s="152" t="s">
        <v>374</v>
      </c>
      <c r="C25" s="758" t="s">
        <v>375</v>
      </c>
      <c r="D25" s="758"/>
      <c r="E25" s="729"/>
      <c r="F25" s="174">
        <v>0</v>
      </c>
      <c r="G25" s="763">
        <v>0</v>
      </c>
      <c r="H25" s="763"/>
      <c r="I25" s="175">
        <f t="shared" si="0"/>
        <v>0</v>
      </c>
      <c r="J25" s="178" t="s">
        <v>349</v>
      </c>
      <c r="K25" s="177">
        <f t="shared" si="1"/>
        <v>0</v>
      </c>
    </row>
    <row r="26" spans="2:11" ht="12" customHeight="1" x14ac:dyDescent="0.2">
      <c r="B26" s="152" t="s">
        <v>376</v>
      </c>
      <c r="C26" s="758" t="s">
        <v>361</v>
      </c>
      <c r="D26" s="758"/>
      <c r="E26" s="729"/>
      <c r="F26" s="174">
        <v>0</v>
      </c>
      <c r="G26" s="763">
        <v>0</v>
      </c>
      <c r="H26" s="763"/>
      <c r="I26" s="175">
        <f>F26-G26</f>
        <v>0</v>
      </c>
      <c r="J26" s="178" t="s">
        <v>349</v>
      </c>
      <c r="K26" s="177">
        <f t="shared" si="1"/>
        <v>0</v>
      </c>
    </row>
    <row r="27" spans="2:11" ht="14.1" customHeight="1" x14ac:dyDescent="0.2">
      <c r="B27" s="152" t="s">
        <v>377</v>
      </c>
      <c r="C27" s="758" t="s">
        <v>378</v>
      </c>
      <c r="D27" s="758"/>
      <c r="E27" s="729"/>
      <c r="F27" s="179">
        <v>0</v>
      </c>
      <c r="G27" s="763">
        <v>0</v>
      </c>
      <c r="H27" s="763"/>
      <c r="I27" s="180">
        <f>F27+G27</f>
        <v>0</v>
      </c>
      <c r="J27" s="176">
        <v>0.19</v>
      </c>
      <c r="K27" s="181">
        <f t="shared" si="1"/>
        <v>0</v>
      </c>
    </row>
    <row r="28" spans="2:11" ht="12" customHeight="1" x14ac:dyDescent="0.2">
      <c r="B28" s="152" t="s">
        <v>379</v>
      </c>
      <c r="C28" s="758" t="s">
        <v>380</v>
      </c>
      <c r="D28" s="758"/>
      <c r="E28" s="729"/>
      <c r="F28" s="182">
        <v>0</v>
      </c>
      <c r="G28" s="759">
        <v>0</v>
      </c>
      <c r="H28" s="759"/>
      <c r="I28" s="183">
        <f t="shared" si="0"/>
        <v>0</v>
      </c>
      <c r="J28" s="178" t="s">
        <v>349</v>
      </c>
      <c r="K28" s="184">
        <f t="shared" si="1"/>
        <v>0</v>
      </c>
    </row>
    <row r="29" spans="2:11" ht="12" customHeight="1" x14ac:dyDescent="0.2">
      <c r="B29" s="152" t="s">
        <v>381</v>
      </c>
      <c r="C29" s="758" t="s">
        <v>382</v>
      </c>
      <c r="D29" s="758"/>
      <c r="E29" s="729"/>
      <c r="F29" s="182">
        <v>0</v>
      </c>
      <c r="G29" s="759">
        <v>0</v>
      </c>
      <c r="H29" s="759"/>
      <c r="I29" s="183">
        <f t="shared" si="0"/>
        <v>0</v>
      </c>
      <c r="J29" s="178" t="s">
        <v>349</v>
      </c>
      <c r="K29" s="184">
        <f t="shared" si="1"/>
        <v>0</v>
      </c>
    </row>
    <row r="30" spans="2:11" ht="12" customHeight="1" thickBot="1" x14ac:dyDescent="0.25">
      <c r="B30" s="159" t="s">
        <v>383</v>
      </c>
      <c r="C30" s="760" t="s">
        <v>384</v>
      </c>
      <c r="D30" s="760"/>
      <c r="E30" s="761"/>
      <c r="F30" s="185">
        <v>0</v>
      </c>
      <c r="G30" s="762">
        <v>0</v>
      </c>
      <c r="H30" s="762"/>
      <c r="I30" s="186">
        <f t="shared" si="0"/>
        <v>0</v>
      </c>
      <c r="J30" s="187" t="s">
        <v>349</v>
      </c>
      <c r="K30" s="188">
        <f t="shared" si="1"/>
        <v>0</v>
      </c>
    </row>
    <row r="31" spans="2:11" ht="5.25" customHeight="1" x14ac:dyDescent="0.2">
      <c r="B31" s="189"/>
      <c r="C31" s="746"/>
      <c r="D31" s="747"/>
      <c r="E31" s="747"/>
      <c r="F31" s="190"/>
      <c r="G31" s="748"/>
      <c r="H31" s="748"/>
      <c r="I31" s="191"/>
      <c r="J31" s="192"/>
      <c r="K31" s="193"/>
    </row>
    <row r="32" spans="2:11" ht="15.75" customHeight="1" thickBot="1" x14ac:dyDescent="0.25">
      <c r="B32" s="194"/>
      <c r="C32" s="749" t="s">
        <v>385</v>
      </c>
      <c r="D32" s="750"/>
      <c r="E32" s="750"/>
      <c r="F32" s="195">
        <f>SUM(F9:F30)</f>
        <v>120000</v>
      </c>
      <c r="G32" s="751">
        <f>SUM(G9:G30)</f>
        <v>0</v>
      </c>
      <c r="H32" s="751"/>
      <c r="I32" s="196">
        <f>SUM(I9:I30)</f>
        <v>120000</v>
      </c>
      <c r="J32" s="197"/>
      <c r="K32" s="198">
        <f>SUM(K9:K30)</f>
        <v>22800</v>
      </c>
    </row>
    <row r="33" spans="2:11" ht="18.75" thickBot="1" x14ac:dyDescent="0.3">
      <c r="B33" s="189"/>
      <c r="C33" s="199" t="s">
        <v>386</v>
      </c>
      <c r="D33" s="200"/>
      <c r="E33" s="200"/>
      <c r="F33" s="201"/>
      <c r="G33" s="201"/>
      <c r="H33" s="201"/>
      <c r="I33" s="752" t="s">
        <v>387</v>
      </c>
      <c r="J33" s="752"/>
      <c r="K33" s="752"/>
    </row>
    <row r="34" spans="2:11" ht="15" customHeight="1" thickBot="1" x14ac:dyDescent="0.25">
      <c r="B34" s="189"/>
      <c r="C34" s="753" t="s">
        <v>388</v>
      </c>
      <c r="D34" s="754"/>
      <c r="E34" s="755"/>
      <c r="F34" s="202" t="s">
        <v>389</v>
      </c>
      <c r="G34" s="203"/>
      <c r="H34" s="204" t="s">
        <v>140</v>
      </c>
      <c r="I34" s="756" t="s">
        <v>390</v>
      </c>
      <c r="J34" s="757"/>
      <c r="K34" s="205">
        <f>K32</f>
        <v>22800</v>
      </c>
    </row>
    <row r="35" spans="2:11" ht="11.25" customHeight="1" x14ac:dyDescent="0.2">
      <c r="B35" s="189"/>
      <c r="C35" s="743"/>
      <c r="D35" s="744"/>
      <c r="E35" s="745"/>
      <c r="F35" s="206"/>
      <c r="G35" s="207"/>
      <c r="H35" s="208" t="s">
        <v>391</v>
      </c>
      <c r="I35" s="728" t="s">
        <v>392</v>
      </c>
      <c r="J35" s="729"/>
      <c r="K35" s="209"/>
    </row>
    <row r="36" spans="2:11" ht="12" customHeight="1" x14ac:dyDescent="0.2">
      <c r="B36" s="152" t="s">
        <v>393</v>
      </c>
      <c r="C36" s="725" t="s">
        <v>394</v>
      </c>
      <c r="D36" s="726"/>
      <c r="E36" s="727"/>
      <c r="F36" s="210">
        <f>+'Cas-2'!G38</f>
        <v>3500</v>
      </c>
      <c r="G36" s="211"/>
      <c r="H36" s="212"/>
      <c r="I36" s="735" t="s">
        <v>395</v>
      </c>
      <c r="J36" s="736"/>
      <c r="K36" s="209"/>
    </row>
    <row r="37" spans="2:11" ht="14.25" customHeight="1" x14ac:dyDescent="0.25">
      <c r="B37" s="152" t="s">
        <v>396</v>
      </c>
      <c r="C37" s="725" t="s">
        <v>397</v>
      </c>
      <c r="D37" s="726"/>
      <c r="E37" s="727"/>
      <c r="F37" s="213"/>
      <c r="G37" s="214"/>
      <c r="H37" s="215"/>
      <c r="I37" s="739"/>
      <c r="J37" s="740"/>
      <c r="K37" s="209"/>
    </row>
    <row r="38" spans="2:11" ht="12.75" customHeight="1" x14ac:dyDescent="0.2">
      <c r="B38" s="152" t="s">
        <v>398</v>
      </c>
      <c r="C38" s="725" t="s">
        <v>399</v>
      </c>
      <c r="D38" s="726"/>
      <c r="E38" s="727"/>
      <c r="F38" s="216">
        <f>+'Cas-2'!L22</f>
        <v>11400</v>
      </c>
      <c r="G38" s="217"/>
      <c r="H38" s="208" t="s">
        <v>391</v>
      </c>
      <c r="I38" s="728" t="s">
        <v>400</v>
      </c>
      <c r="J38" s="729"/>
      <c r="K38" s="209"/>
    </row>
    <row r="39" spans="2:11" ht="12" customHeight="1" x14ac:dyDescent="0.2">
      <c r="B39" s="152" t="s">
        <v>401</v>
      </c>
      <c r="C39" s="725" t="s">
        <v>402</v>
      </c>
      <c r="D39" s="726"/>
      <c r="E39" s="727"/>
      <c r="F39" s="218"/>
      <c r="G39" s="217"/>
      <c r="H39" s="219"/>
      <c r="I39" s="739"/>
      <c r="J39" s="740"/>
      <c r="K39" s="209"/>
    </row>
    <row r="40" spans="2:11" ht="14.1" customHeight="1" x14ac:dyDescent="0.2">
      <c r="B40" s="152" t="s">
        <v>403</v>
      </c>
      <c r="C40" s="725" t="s">
        <v>404</v>
      </c>
      <c r="D40" s="726"/>
      <c r="E40" s="727"/>
      <c r="F40" s="218"/>
      <c r="G40" s="217"/>
      <c r="H40" s="220"/>
      <c r="I40" s="741" t="s">
        <v>405</v>
      </c>
      <c r="J40" s="742"/>
      <c r="K40" s="221">
        <f>K34+K38</f>
        <v>22800</v>
      </c>
    </row>
    <row r="41" spans="2:11" ht="14.1" customHeight="1" x14ac:dyDescent="0.2">
      <c r="B41" s="152" t="s">
        <v>406</v>
      </c>
      <c r="C41" s="725" t="s">
        <v>407</v>
      </c>
      <c r="D41" s="726"/>
      <c r="E41" s="727"/>
      <c r="F41" s="218"/>
      <c r="G41" s="217"/>
      <c r="H41" s="222" t="s">
        <v>408</v>
      </c>
      <c r="I41" s="728" t="s">
        <v>409</v>
      </c>
      <c r="J41" s="729"/>
      <c r="K41" s="221">
        <f>F45</f>
        <v>14900</v>
      </c>
    </row>
    <row r="42" spans="2:11" ht="14.1" customHeight="1" x14ac:dyDescent="0.2">
      <c r="B42" s="152"/>
      <c r="C42" s="223"/>
      <c r="D42" s="168"/>
      <c r="E42" s="168"/>
      <c r="F42" s="224"/>
      <c r="G42" s="217"/>
      <c r="H42" s="208" t="s">
        <v>391</v>
      </c>
      <c r="I42" s="730" t="s">
        <v>410</v>
      </c>
      <c r="J42" s="731"/>
      <c r="K42" s="221">
        <f>IF(K40&gt;K41,K40-K41,0)</f>
        <v>7900</v>
      </c>
    </row>
    <row r="43" spans="2:11" ht="9.75" customHeight="1" thickBot="1" x14ac:dyDescent="0.25">
      <c r="B43" s="189"/>
      <c r="C43" s="732" t="s">
        <v>411</v>
      </c>
      <c r="D43" s="733"/>
      <c r="E43" s="734"/>
      <c r="F43" s="225"/>
      <c r="G43" s="217"/>
      <c r="H43" s="219"/>
      <c r="I43" s="735" t="s">
        <v>412</v>
      </c>
      <c r="J43" s="736"/>
      <c r="K43" s="226"/>
    </row>
    <row r="44" spans="2:11" ht="13.5" customHeight="1" x14ac:dyDescent="0.2">
      <c r="B44" s="189"/>
      <c r="C44" s="737" t="s">
        <v>413</v>
      </c>
      <c r="D44" s="738"/>
      <c r="E44" s="738"/>
      <c r="F44" s="227"/>
      <c r="G44" s="228"/>
      <c r="H44" s="229"/>
      <c r="I44" s="739"/>
      <c r="J44" s="740"/>
      <c r="K44" s="226"/>
    </row>
    <row r="45" spans="2:11" ht="15" customHeight="1" thickBot="1" x14ac:dyDescent="0.25">
      <c r="B45" s="230"/>
      <c r="C45" s="720" t="s">
        <v>414</v>
      </c>
      <c r="D45" s="721"/>
      <c r="E45" s="722"/>
      <c r="F45" s="231">
        <f>SUM(F36:F41)</f>
        <v>14900</v>
      </c>
      <c r="G45" s="232"/>
      <c r="H45" s="233" t="s">
        <v>391</v>
      </c>
      <c r="I45" s="723" t="s">
        <v>415</v>
      </c>
      <c r="J45" s="724"/>
      <c r="K45" s="234">
        <f>IF(K41&gt;K40,K41-K40,0)</f>
        <v>0</v>
      </c>
    </row>
    <row r="48" spans="2:11" ht="15" x14ac:dyDescent="0.2">
      <c r="K48" s="235"/>
    </row>
    <row r="49" spans="11:11" ht="15" x14ac:dyDescent="0.2">
      <c r="K49" s="235"/>
    </row>
    <row r="50" spans="11:11" x14ac:dyDescent="0.2">
      <c r="K50" s="236"/>
    </row>
  </sheetData>
  <mergeCells count="85">
    <mergeCell ref="F1:I1"/>
    <mergeCell ref="F2:I2"/>
    <mergeCell ref="B3:E3"/>
    <mergeCell ref="F3:K3"/>
    <mergeCell ref="B4:E4"/>
    <mergeCell ref="F4:K4"/>
    <mergeCell ref="C11:E11"/>
    <mergeCell ref="G11:H11"/>
    <mergeCell ref="B5:E5"/>
    <mergeCell ref="G5:I5"/>
    <mergeCell ref="J5:K5"/>
    <mergeCell ref="C6:E6"/>
    <mergeCell ref="G6:H6"/>
    <mergeCell ref="J6:J7"/>
    <mergeCell ref="C7:E7"/>
    <mergeCell ref="G7:H7"/>
    <mergeCell ref="G8:H8"/>
    <mergeCell ref="C9:E9"/>
    <mergeCell ref="G9:H9"/>
    <mergeCell ref="C10:E10"/>
    <mergeCell ref="G10:H10"/>
    <mergeCell ref="C12:E12"/>
    <mergeCell ref="G12:H12"/>
    <mergeCell ref="C13:E13"/>
    <mergeCell ref="G13:H13"/>
    <mergeCell ref="C14:E14"/>
    <mergeCell ref="G14:H14"/>
    <mergeCell ref="G15:H15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34:E34"/>
    <mergeCell ref="I34:J34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I33:K33"/>
    <mergeCell ref="C35:E35"/>
    <mergeCell ref="I35:J35"/>
    <mergeCell ref="C36:E36"/>
    <mergeCell ref="I36:J36"/>
    <mergeCell ref="C37:E37"/>
    <mergeCell ref="I37:J37"/>
    <mergeCell ref="C38:E38"/>
    <mergeCell ref="I38:J38"/>
    <mergeCell ref="C39:E39"/>
    <mergeCell ref="I39:J39"/>
    <mergeCell ref="C40:E40"/>
    <mergeCell ref="I40:J40"/>
    <mergeCell ref="C45:E45"/>
    <mergeCell ref="I45:J45"/>
    <mergeCell ref="C41:E41"/>
    <mergeCell ref="I41:J41"/>
    <mergeCell ref="I42:J42"/>
    <mergeCell ref="C43:E43"/>
    <mergeCell ref="I43:J43"/>
    <mergeCell ref="C44:E44"/>
    <mergeCell ref="I44:J44"/>
  </mergeCells>
  <pageMargins left="7.874015748031496E-2" right="7.874015748031496E-2" top="0.31496062992125984" bottom="0" header="0.11811023622047245" footer="0"/>
  <pageSetup paperSize="9" scale="98" orientation="landscape" horizontalDpi="120" verticalDpi="144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B2" sqref="B2"/>
    </sheetView>
  </sheetViews>
  <sheetFormatPr baseColWidth="10" defaultColWidth="8" defaultRowHeight="15" x14ac:dyDescent="0.2"/>
  <sheetData/>
  <pageMargins left="0" right="0" top="0" bottom="0" header="0" footer="0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topLeftCell="A7" workbookViewId="0">
      <selection activeCell="P22" sqref="P22"/>
    </sheetView>
  </sheetViews>
  <sheetFormatPr baseColWidth="10" defaultColWidth="8" defaultRowHeight="15" x14ac:dyDescent="0.2"/>
  <sheetData/>
  <pageMargins left="0" right="0" top="0" bottom="0" header="0" footer="0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topLeftCell="A19" workbookViewId="0">
      <selection activeCell="J49" sqref="J49"/>
    </sheetView>
  </sheetViews>
  <sheetFormatPr baseColWidth="10" defaultColWidth="8" defaultRowHeight="15" x14ac:dyDescent="0.2"/>
  <sheetData/>
  <pageMargins left="0" right="0" top="0" bottom="0" header="0" footer="0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Droit-Déduc</vt:lpstr>
      <vt:lpstr>Cas-1</vt:lpstr>
      <vt:lpstr>Cas-2</vt:lpstr>
      <vt:lpstr>Cas-2-G50-1-JANV</vt:lpstr>
      <vt:lpstr>Cas-2-G50-2JANV-</vt:lpstr>
      <vt:lpstr>CAS-2-G50-3JANV-</vt:lpstr>
      <vt:lpstr>Cas--2-G50--FEV</vt:lpstr>
      <vt:lpstr>Cas--2-G50-FEV</vt:lpstr>
      <vt:lpstr>Cas--2-G50--3-FEV)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/>
  <dcterms:created xsi:type="dcterms:W3CDTF">2018-08-10T07:50:25Z</dcterms:created>
  <dcterms:modified xsi:type="dcterms:W3CDTF">2019-11-16T13:02:17Z</dcterms:modified>
</cp:coreProperties>
</file>